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Лист1" sheetId="1" r:id="rId1"/>
    <sheet name="Часть 1" sheetId="2" r:id="rId2"/>
    <sheet name="часть 2 " sheetId="3" r:id="rId3"/>
    <sheet name="Часть 3" sheetId="4" r:id="rId4"/>
    <sheet name="Пояснения Часть4" sheetId="5" r:id="rId5"/>
  </sheets>
  <externalReferences>
    <externalReference r:id="rId8"/>
  </externalReferences>
  <definedNames>
    <definedName name="_xlnm.Print_Area" localSheetId="0">'Лист1'!$A$1:$J$14</definedName>
    <definedName name="_xlnm.Print_Area" localSheetId="4">'Пояснения Часть4'!$A$1:$C$22</definedName>
    <definedName name="_xlnm.Print_Area" localSheetId="2">'часть 2 '!$A$1:$S$78</definedName>
    <definedName name="ОбязУчебНагрузка">'[1]Нормы'!$B$3</definedName>
  </definedNames>
  <calcPr fullCalcOnLoad="1"/>
</workbook>
</file>

<file path=xl/sharedStrings.xml><?xml version="1.0" encoding="utf-8"?>
<sst xmlns="http://schemas.openxmlformats.org/spreadsheetml/2006/main" count="452" uniqueCount="316">
  <si>
    <t>Индекс</t>
  </si>
  <si>
    <t>в том числе</t>
  </si>
  <si>
    <t>1 курс</t>
  </si>
  <si>
    <t>2 курс</t>
  </si>
  <si>
    <t>Иностранный язык</t>
  </si>
  <si>
    <t>Информатика</t>
  </si>
  <si>
    <t>История</t>
  </si>
  <si>
    <t>Физическая культура</t>
  </si>
  <si>
    <t>ОГСЭ.00</t>
  </si>
  <si>
    <t>ОГСЭ.01</t>
  </si>
  <si>
    <t>Основы философии</t>
  </si>
  <si>
    <t>ОГСЭ.02</t>
  </si>
  <si>
    <t>ОГСЭ.03</t>
  </si>
  <si>
    <t>ОГСЭ.04</t>
  </si>
  <si>
    <t>ЕН.00</t>
  </si>
  <si>
    <t>ЕН.01</t>
  </si>
  <si>
    <t>Общепрофессиональные дисциплины</t>
  </si>
  <si>
    <t>Безопасность жизнедеятельности</t>
  </si>
  <si>
    <t>Всего</t>
  </si>
  <si>
    <t>Экзаменов</t>
  </si>
  <si>
    <t>№</t>
  </si>
  <si>
    <t>Наименование</t>
  </si>
  <si>
    <t>Информатики</t>
  </si>
  <si>
    <t>Спортивный зал</t>
  </si>
  <si>
    <t xml:space="preserve">Математика </t>
  </si>
  <si>
    <t>ЕН.02</t>
  </si>
  <si>
    <t>Информационные технологии в профессиональной деятельности</t>
  </si>
  <si>
    <t>Учебная практика</t>
  </si>
  <si>
    <t>Обязательная, час.</t>
  </si>
  <si>
    <t>Учебная нагрузка обучающихся (час.)</t>
  </si>
  <si>
    <t>курсовых работ (проектов)</t>
  </si>
  <si>
    <t>Общий гуманитарный и социально-экономический цикл</t>
  </si>
  <si>
    <t>Математический и общий естественнонаучный цикл</t>
  </si>
  <si>
    <t>П.00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</si>
  <si>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</si>
  <si>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</si>
  <si>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</si>
  <si>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</si>
  <si>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</si>
  <si>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</si>
  <si>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</si>
  <si>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</si>
  <si>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ПМ.00</t>
  </si>
  <si>
    <t>Профессиональные модули</t>
  </si>
  <si>
    <t>ПМ.01</t>
  </si>
  <si>
    <t>ПМ.02</t>
  </si>
  <si>
    <t>Информационных технологий в профессиональной деятельности</t>
  </si>
  <si>
    <t>Открытый стадион широкого профиля с элементами полосы препятствий</t>
  </si>
  <si>
    <t>Библиотека, читальный зал с выходом в сеть Интернет</t>
  </si>
  <si>
    <t>Актовый зал</t>
  </si>
  <si>
    <t>3. Максимальный объем учебной нагрузки обучающегося составляет 54 академических часа в неделю, включая все виды аудиторной и внеаудиторной учебной работы по освоению ОПОП.  Максимальный объем аудиторной учебной нагрузки при очной форме получения образования составляет 36 академических часов в неделю.</t>
  </si>
  <si>
    <t>УП.01</t>
  </si>
  <si>
    <t>ПП.01</t>
  </si>
  <si>
    <t>Распределение обязательной нагрузки по курсам и семестрам (час.)</t>
  </si>
  <si>
    <t>Наименование циклов, дисциплин, профессиональных модулей, междисциплинарных курсов, практик</t>
  </si>
  <si>
    <t xml:space="preserve">Максимальная </t>
  </si>
  <si>
    <t>Самостоятельная работа</t>
  </si>
  <si>
    <t>всего занятий</t>
  </si>
  <si>
    <t>лекций</t>
  </si>
  <si>
    <t>лаб.и практ.занятий, вкл.семинары</t>
  </si>
  <si>
    <t>1 сем. 16  нед.</t>
  </si>
  <si>
    <t>Государственная (итоговая) аттестация</t>
  </si>
  <si>
    <t>1. Программа базовой подготовки</t>
  </si>
  <si>
    <t xml:space="preserve">Дифф.зачетов </t>
  </si>
  <si>
    <t>Изучаемых дисциплин и МДК</t>
  </si>
  <si>
    <t>Учебной практики</t>
  </si>
  <si>
    <t>ПДП</t>
  </si>
  <si>
    <t>Преддипломная практика</t>
  </si>
  <si>
    <t>ГИА</t>
  </si>
  <si>
    <t>Производст.практики</t>
  </si>
  <si>
    <t>Преддипл.практики</t>
  </si>
  <si>
    <t>4 нед.</t>
  </si>
  <si>
    <t>6 нед.</t>
  </si>
  <si>
    <t xml:space="preserve">Зачетов </t>
  </si>
  <si>
    <t>% практикоориентированности</t>
  </si>
  <si>
    <t>Менеджмент</t>
  </si>
  <si>
    <t>Теория государства и права</t>
  </si>
  <si>
    <t>Конституционное право</t>
  </si>
  <si>
    <t>Административное право</t>
  </si>
  <si>
    <t>Основы экологического права</t>
  </si>
  <si>
    <t>Трудовое право</t>
  </si>
  <si>
    <t>Гражданское право</t>
  </si>
  <si>
    <t>Семейное право</t>
  </si>
  <si>
    <t>ОП.08</t>
  </si>
  <si>
    <t>Гражданский процесс</t>
  </si>
  <si>
    <t>ОП.09</t>
  </si>
  <si>
    <t>Страховое дело</t>
  </si>
  <si>
    <t>ОП.10</t>
  </si>
  <si>
    <t>Статистика</t>
  </si>
  <si>
    <t>ОП.11</t>
  </si>
  <si>
    <t>Экономика организации</t>
  </si>
  <si>
    <t>ОП.12</t>
  </si>
  <si>
    <t>ОП.13</t>
  </si>
  <si>
    <t>Документационное обеспечение управления</t>
  </si>
  <si>
    <t>ОП.14</t>
  </si>
  <si>
    <t>ОП.15</t>
  </si>
  <si>
    <t>Обеспечение реализации прав граждан в сфере пенсионного обеспечения и социальной защиты</t>
  </si>
  <si>
    <t>МДК.01.01</t>
  </si>
  <si>
    <t>Право социального обеспечения</t>
  </si>
  <si>
    <t>МДК.01.02</t>
  </si>
  <si>
    <t>Психология социально-правовой деятельности</t>
  </si>
  <si>
    <t>Организационное обеспечение деятельности учреждений социальной защиты населения и органов Пенсионного фонда Российской Федерации</t>
  </si>
  <si>
    <t>МДК.02.01</t>
  </si>
  <si>
    <t>Организация работы органов и учреждений социальной защиты населения, органов Пенсионного Фонда Российской Федерации (ПФР)</t>
  </si>
  <si>
    <t>72.</t>
  </si>
  <si>
    <t>108.</t>
  </si>
  <si>
    <t>зачет</t>
  </si>
  <si>
    <t>экзамен</t>
  </si>
  <si>
    <t>дифференцированный зачет</t>
  </si>
  <si>
    <t>7. Перечень лабораторий, кабинетов, мастерских и других помещений</t>
  </si>
  <si>
    <t/>
  </si>
  <si>
    <t xml:space="preserve">                   Кабинеты:</t>
  </si>
  <si>
    <t>Истории</t>
  </si>
  <si>
    <t>Основ философии</t>
  </si>
  <si>
    <t>Иностранного языка</t>
  </si>
  <si>
    <t>Основ экологического права</t>
  </si>
  <si>
    <t>Теории государства и права</t>
  </si>
  <si>
    <t>Конституционного и административного права</t>
  </si>
  <si>
    <t>Трудового права</t>
  </si>
  <si>
    <t>Гражданского, семейного права и гражданского процесса</t>
  </si>
  <si>
    <t>Дисциплин права</t>
  </si>
  <si>
    <t>Менеджмента и экономики организации</t>
  </si>
  <si>
    <t>Профессиональных дисциплин</t>
  </si>
  <si>
    <t>Права социального обеспечения</t>
  </si>
  <si>
    <t xml:space="preserve">Безопасности жизнедеятельности </t>
  </si>
  <si>
    <t xml:space="preserve">                  Лаборатории:</t>
  </si>
  <si>
    <t>Технических средств обучения</t>
  </si>
  <si>
    <t xml:space="preserve">                  Спортивный комплекс:</t>
  </si>
  <si>
    <t>Стрелковый тир (в любой модификации, включая электронный) или место для стрельбы</t>
  </si>
  <si>
    <t xml:space="preserve">                  Залы:</t>
  </si>
  <si>
    <t xml:space="preserve">Учебный план рассмотрен  и утвержден на заседании педагогического совета колледжа </t>
  </si>
  <si>
    <t>Согласовано:</t>
  </si>
  <si>
    <t>ОДБ.00</t>
  </si>
  <si>
    <t>Общеобразовательный цикл</t>
  </si>
  <si>
    <t>ОДБ.01</t>
  </si>
  <si>
    <t>ОДБ.02</t>
  </si>
  <si>
    <t>Обществознание</t>
  </si>
  <si>
    <t>ОДБ.03</t>
  </si>
  <si>
    <t>География</t>
  </si>
  <si>
    <t>ОДБ.04</t>
  </si>
  <si>
    <t>ОДБ.05</t>
  </si>
  <si>
    <t>Основы безопасности жизнедеятельности</t>
  </si>
  <si>
    <t>ОДБ.06</t>
  </si>
  <si>
    <t>ОДБ.07</t>
  </si>
  <si>
    <t>Естествознание</t>
  </si>
  <si>
    <t>ОДБ.08</t>
  </si>
  <si>
    <t>Математика</t>
  </si>
  <si>
    <t>ОДБ.09</t>
  </si>
  <si>
    <t xml:space="preserve">Информатика </t>
  </si>
  <si>
    <t>ОДП.11</t>
  </si>
  <si>
    <t>Русский язык</t>
  </si>
  <si>
    <t>ОДП.12</t>
  </si>
  <si>
    <t>Литература</t>
  </si>
  <si>
    <t>3 курс</t>
  </si>
  <si>
    <t>Консультации на учебную группу по 100 часов в год (всего 300 час.)</t>
  </si>
  <si>
    <t>Курсовые работы</t>
  </si>
  <si>
    <t>Курс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</si>
  <si>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</si>
  <si>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</si>
  <si>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</si>
  <si>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</si>
  <si>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</si>
  <si>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</si>
  <si>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</si>
  <si>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</si>
  <si>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</si>
  <si>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</si>
  <si>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</si>
  <si>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</si>
  <si>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</si>
  <si>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</si>
  <si>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</si>
  <si>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</si>
  <si>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</si>
  <si>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</si>
  <si>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</si>
  <si>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</si>
  <si>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</si>
  <si>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</si>
  <si>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Теоретическое обучение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</si>
  <si>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</si>
  <si>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</si>
  <si>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</si>
  <si>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</si>
  <si>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</si>
  <si>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</si>
  <si>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</si>
  <si>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</si>
  <si>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</si>
  <si>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</si>
  <si>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</si>
  <si>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</si>
  <si>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</si>
  <si>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</si>
  <si>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</si>
  <si>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</si>
  <si>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</si>
  <si>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</si>
  <si>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</si>
  <si>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</si>
  <si>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</si>
  <si>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3-9 авг</t>
  </si>
  <si>
    <t>10-16 авг</t>
  </si>
  <si>
    <t>17-23 авг</t>
  </si>
  <si>
    <t>24-31 авг</t>
  </si>
  <si>
    <t>Всего за год</t>
  </si>
  <si>
    <t>1 семестр</t>
  </si>
  <si>
    <t>2 семестр</t>
  </si>
  <si>
    <t>нед.</t>
  </si>
  <si>
    <t>час.</t>
  </si>
  <si>
    <t>I</t>
  </si>
  <si>
    <t>::</t>
  </si>
  <si>
    <t>=</t>
  </si>
  <si>
    <t>II</t>
  </si>
  <si>
    <t>0</t>
  </si>
  <si>
    <t>III</t>
  </si>
  <si>
    <t>8</t>
  </si>
  <si>
    <t>Д</t>
  </si>
  <si>
    <t>D</t>
  </si>
  <si>
    <t>Обозначения:</t>
  </si>
  <si>
    <t>Промежуточная аттестация</t>
  </si>
  <si>
    <t>Каникулы</t>
  </si>
  <si>
    <t>курсовая работа</t>
  </si>
  <si>
    <t>2 сем. 23   нед.</t>
  </si>
  <si>
    <t>3 сем. 16   нед.</t>
  </si>
  <si>
    <t>5 сем.  13  нед.</t>
  </si>
  <si>
    <t>Производственная практика (по профилю специальности)</t>
  </si>
  <si>
    <t>Производственная практика (преддипломная)</t>
  </si>
  <si>
    <t>Зам. директора колледжа</t>
  </si>
  <si>
    <t>Экзаменов с учетом ПМ</t>
  </si>
  <si>
    <r>
      <t xml:space="preserve">ВСЕГО                                                                         </t>
    </r>
    <r>
      <rPr>
        <i/>
        <sz val="9"/>
        <rFont val="Times New Roman"/>
        <family val="1"/>
      </rPr>
      <t>(без физической культуры и практики)</t>
    </r>
  </si>
  <si>
    <t>Сводные данные по бюджету времени (в неделях) для очной формы обучения</t>
  </si>
  <si>
    <t>Курсы</t>
  </si>
  <si>
    <t>Обучение по дисциплинам и междисциплинарным курсам</t>
  </si>
  <si>
    <t>Производственная практика</t>
  </si>
  <si>
    <t>Всего (по курсам)</t>
  </si>
  <si>
    <t>пр профилю специальности</t>
  </si>
  <si>
    <t>преддипломная</t>
  </si>
  <si>
    <t>I курс</t>
  </si>
  <si>
    <t>II курс</t>
  </si>
  <si>
    <t>III курс</t>
  </si>
  <si>
    <t>О.00</t>
  </si>
  <si>
    <t>Базовые дисциплины</t>
  </si>
  <si>
    <t>Профессиональный учебный цикл</t>
  </si>
  <si>
    <t>ОП.17</t>
  </si>
  <si>
    <t>ОП.20</t>
  </si>
  <si>
    <t>3,4,5</t>
  </si>
  <si>
    <t>ПП.02</t>
  </si>
  <si>
    <t xml:space="preserve">1.1. Выпускная квалификационная работа в форме: </t>
  </si>
  <si>
    <t>дипломной работы</t>
  </si>
  <si>
    <t>Выполнение дипломной работы с 18 мая по 14  июня (всего 4 нед.)</t>
  </si>
  <si>
    <t>*</t>
  </si>
  <si>
    <t>Неделя отсутствует</t>
  </si>
  <si>
    <t>ДЗ,Э</t>
  </si>
  <si>
    <t>Э</t>
  </si>
  <si>
    <t>З, ДЗ</t>
  </si>
  <si>
    <t>ДЗ, ДЗ</t>
  </si>
  <si>
    <t>ДЗ, Э</t>
  </si>
  <si>
    <t>ДЗ</t>
  </si>
  <si>
    <t>З, З, З, ДЗ</t>
  </si>
  <si>
    <t>3З/3ДЗ/1Э</t>
  </si>
  <si>
    <t>2Э</t>
  </si>
  <si>
    <t>З</t>
  </si>
  <si>
    <t>1ДЗ/1Э/Экв</t>
  </si>
  <si>
    <t>Формы промежуточной аттестации (по семестрам)</t>
  </si>
  <si>
    <t>4. График учебного процесса разрабатывается при обязательном соблюдении общей продолжительности теоретического обучения 100 недель, учебной практики и производственной практики (по профилю специальности) 8 недель, производственной практики (преддипломной) 4 недели, промежуточной аттестации 5 недель, государственной итоговой аттестации 6 недель (4 недели на подготовку дипломной работы и 2 недели на защиту дипломной работы) и каникулярного времени 24 недели.</t>
  </si>
  <si>
    <t>1З/10ДЗ/8Э</t>
  </si>
  <si>
    <t>/, /, /, Э</t>
  </si>
  <si>
    <t>/, Э</t>
  </si>
  <si>
    <t>/, ДЗ</t>
  </si>
  <si>
    <t xml:space="preserve">1. Рабочий учебный план разработан в соответствии с ФГОС СПО в части государственных требований к минимуму содержания и уровню подготовки выпускников по специальности 40.02.01 Право и организация социального обеспечения, утвержденного 12.05.2014 г. Приказом Министерства образования и науки РФ №508, и Примерным учебным планом среднего профессионального образования. </t>
  </si>
  <si>
    <t>5. Дисциплина "Физическая культура" предусматривает еженедельно 2 часа обязательных аудиторных занятий и 2 часа самостоятельной учебной нагрузки.</t>
  </si>
  <si>
    <t>7. Зачеты и дифференцированные зачеты, предусмотренные учебным планом, проводятся за счет учебного времени, отведенного на изучение, и являются одними из форм промежуточной аттестации студентов по дисциплине или профессиональному модулю. В 4 и 5 семестре предусмотрены квалификационные экзамены  в профессиональном модуле.</t>
  </si>
  <si>
    <t>8. Промежуточная аттестация может проводиться не в каждом семестре, если учебные дисциплины/профессиональные модули осваиваются в течение двух или нескольких семестров. Учебные достижения обучающихся при этом могут быть учтены при помощи различных форм текущего контроля, в том числе с использованием накопительных (рейтинговых и др.) систем оценивания.</t>
  </si>
  <si>
    <t>9. Выполнение курсовых работ рассматривается как вид учебной работы по профессиональным модулям ПМ.01 "Обеспечение реализации прав граждан в сфере пенсионного обеспечения и социальной защиты" МДК.01.01 "Право социального обеспечения" и ПМ.02 "Организационное обеспечение деятельности учреждений социальной защиты населения и органов Пенсионного фонда Российской Федерации" МДК.02.01 "Организация работы органов и учреждений социальной защиты населения, органов Пенсионного Фонда Российской Федерации (ПФР)" профессионального цикла. Выполнение курсовых работ  реализуется в пределах времени, отведенного на их изучение.</t>
  </si>
  <si>
    <t>10. Учебным планом предусмотрено проведение консультаций  в объеме 100 часов, из расчета 300 часов на учебную группу на каждый учебный год. Формы проведения консультаций  (групповые, индивидуальные, устные).</t>
  </si>
  <si>
    <t>11. Государственная (итоговая) аттестация включает подготовку и защиту дипломной работы. Обязательное требование - соответствие тематики дипломной работы содержанию одного или нескольких профессиональных модулей.</t>
  </si>
  <si>
    <t>Формы промежуточной аттестации</t>
  </si>
  <si>
    <t>4З/13ДЗ/11Э</t>
  </si>
  <si>
    <t>Психология общения*</t>
  </si>
  <si>
    <t>Основы учебно-исследовательской деятельности*</t>
  </si>
  <si>
    <t>Русский язык и культура речи*</t>
  </si>
  <si>
    <t>Основы социологии и политологии*</t>
  </si>
  <si>
    <t>Финансовое право*</t>
  </si>
  <si>
    <t>Правоохранительные и судебные органы*</t>
  </si>
  <si>
    <t>Социальная политика и технология социальной работы*</t>
  </si>
  <si>
    <t>* вариативная часть</t>
  </si>
  <si>
    <t>/, Эк</t>
  </si>
  <si>
    <t>1З/1ДЗ/1Эк/Экв</t>
  </si>
  <si>
    <t>7З/11ДЗ/9Э/1Эк</t>
  </si>
  <si>
    <t>1З/2ДЗ/1Э/1Эк/2Экв</t>
  </si>
  <si>
    <t>8З/13ДЗ/10Э/2Эк/2Экв</t>
  </si>
  <si>
    <t>12З/26ДЗ/21Э/2Эк/2Экв</t>
  </si>
  <si>
    <t>Мировая художественная культура</t>
  </si>
  <si>
    <t>2. План разработан для студентов, обучающихся на базе  основного общего образования, которые приступают к обучению с 1 курса. Обучение на всех курсах начинается с 1 сентября при шестидневной учебной неделе, предусмотрено проведение занятий парами, продолжительность одного занятия 45 минут.</t>
  </si>
  <si>
    <t>Подготовка к государственной итоговой аттестации</t>
  </si>
  <si>
    <t>Государственная итоговая аттестация</t>
  </si>
  <si>
    <t>ОГСЭ.05</t>
  </si>
  <si>
    <t>ОГСЭ.06</t>
  </si>
  <si>
    <t>ОГСЭ.07</t>
  </si>
  <si>
    <t>Этика профессиональной деятельности*</t>
  </si>
  <si>
    <t>ОДП.10</t>
  </si>
  <si>
    <t>ОП.16</t>
  </si>
  <si>
    <t>ОП.18</t>
  </si>
  <si>
    <t>ОП.19</t>
  </si>
  <si>
    <t>ОП.21</t>
  </si>
  <si>
    <t>Практическая риторика*</t>
  </si>
  <si>
    <t>6. При реализации ОПОП по специальности  40.02.01 Право и организация социального обеспечения предусмотрены виды практик: учебная и производственная (по профилю специальности и преддипломная). Учебная и производственная (по профилю специальности) практики проводятся при освоении студентами профессиональных компетенций в рамках профессиональных модулей и реализуются концентрированно в несколько периодов. Порядок проведения учебной и производственной (по профилю специальности и преддипломной) практик реализуется согласно Положению о проведению практик. Процент практикоориентированности - 61.</t>
  </si>
  <si>
    <t>График учебного процесса по неделям</t>
  </si>
  <si>
    <t>12. Объем времени, отведенный на вариативную часть циклов ОПОП, в количестве 1026 часов, использован на увеличение объема дисциплин, предусмотренных ФГОС, и на введение дисциплин: "Психология общения", "Основы учебно-исследовательской деятельности", "Русский язык и культура речи", "Основы социологии и политологии", "Этика профессиональной деятельности", "Финансовое право", "Правоохранительные и судебные органы", "Социальная политика и технология социальной работы", "Практическая риторика". Указанные дисциплины включены в профессиональный учебный цикл и в части нумерации продолжают перечень общепрофессиональных дисциплин. Объем времени в количестве 1026 часов, отведенный на вариативную часть циклов ОПОП, включен в объем максимальной учебной нагрузки обучающихся и составляет в итоге 3294 часа.</t>
  </si>
  <si>
    <t xml:space="preserve"> Пояснительная записка</t>
  </si>
  <si>
    <t xml:space="preserve">4 сем. 18  нед. </t>
  </si>
  <si>
    <t>6 сем. 14  нед.</t>
  </si>
  <si>
    <t xml:space="preserve">13. Формы и процедуры текущего контроля знаний  и промежуточной аттестации проводятся согласно Положению о текущем контроле знаний и промежуточной аттестации в АНПОО "Гуманитарный колледж". </t>
  </si>
  <si>
    <t>Е. А. Соловьева</t>
  </si>
  <si>
    <t xml:space="preserve">протокол       №           от   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</si>
</sst>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[$-FC19]d\ mmmm\ yyyy\ &quot;г.&quot;"/>
    <numFmt numFmtId="187" formatCode="mmmm\ d\,\ yyyy"/>
    <numFmt numFmtId="188" formatCode="0_ ;[Red]\-0\ "/>
    <numFmt numFmtId="189" formatCode="dd/mm/yy;@"/>
  </numFmts>
  <fonts count="70">
    <font>
      <sz val="10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color indexed="16"/>
      <name val="Times New Roman"/>
      <family val="1"/>
    </font>
    <font>
      <i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0"/>
      <color indexed="8"/>
      <name val="Arial Cyr"/>
      <family val="2"/>
    </font>
    <font>
      <sz val="14"/>
      <color indexed="8"/>
      <name val="Arial Cyr"/>
      <family val="2"/>
    </font>
    <font>
      <sz val="10"/>
      <name val="Times New Roman Cyr"/>
      <family val="1"/>
    </font>
    <font>
      <sz val="9"/>
      <name val="Arial Cyr"/>
      <family val="2"/>
    </font>
    <font>
      <sz val="10"/>
      <name val="Symbol"/>
      <family val="1"/>
    </font>
    <font>
      <sz val="8"/>
      <color indexed="10"/>
      <name val="Arial Cyr"/>
      <family val="2"/>
    </font>
    <font>
      <i/>
      <sz val="9"/>
      <name val="Times New Roman"/>
      <family val="1"/>
    </font>
    <font>
      <i/>
      <sz val="8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i/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9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 wrapText="1"/>
    </xf>
    <xf numFmtId="1" fontId="4" fillId="0" borderId="12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11" fillId="0" borderId="13" xfId="0" applyFont="1" applyBorder="1" applyAlignment="1">
      <alignment textRotation="90" wrapText="1"/>
    </xf>
    <xf numFmtId="0" fontId="11" fillId="0" borderId="14" xfId="0" applyFont="1" applyBorder="1" applyAlignment="1">
      <alignment textRotation="90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vertical="top" wrapText="1"/>
    </xf>
    <xf numFmtId="0" fontId="15" fillId="0" borderId="15" xfId="0" applyFont="1" applyFill="1" applyBorder="1" applyAlignment="1">
      <alignment vertical="top" wrapText="1"/>
    </xf>
    <xf numFmtId="1" fontId="5" fillId="0" borderId="16" xfId="0" applyNumberFormat="1" applyFont="1" applyBorder="1" applyAlignment="1">
      <alignment horizontal="center"/>
    </xf>
    <xf numFmtId="0" fontId="10" fillId="0" borderId="13" xfId="0" applyFont="1" applyBorder="1" applyAlignment="1">
      <alignment vertical="top" wrapText="1"/>
    </xf>
    <xf numFmtId="1" fontId="8" fillId="0" borderId="16" xfId="0" applyNumberFormat="1" applyFont="1" applyFill="1" applyBorder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0" fontId="10" fillId="0" borderId="14" xfId="0" applyFont="1" applyBorder="1" applyAlignment="1">
      <alignment vertical="top" wrapText="1"/>
    </xf>
    <xf numFmtId="1" fontId="4" fillId="0" borderId="16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/>
    </xf>
    <xf numFmtId="1" fontId="10" fillId="0" borderId="18" xfId="0" applyNumberFormat="1" applyFont="1" applyBorder="1" applyAlignment="1">
      <alignment/>
    </xf>
    <xf numFmtId="1" fontId="10" fillId="0" borderId="19" xfId="0" applyNumberFormat="1" applyFont="1" applyBorder="1" applyAlignment="1">
      <alignment/>
    </xf>
    <xf numFmtId="1" fontId="10" fillId="0" borderId="14" xfId="0" applyNumberFormat="1" applyFont="1" applyBorder="1" applyAlignment="1">
      <alignment/>
    </xf>
    <xf numFmtId="1" fontId="10" fillId="0" borderId="20" xfId="0" applyNumberFormat="1" applyFont="1" applyBorder="1" applyAlignment="1">
      <alignment/>
    </xf>
    <xf numFmtId="1" fontId="10" fillId="0" borderId="21" xfId="0" applyNumberFormat="1" applyFont="1" applyBorder="1" applyAlignment="1">
      <alignment/>
    </xf>
    <xf numFmtId="0" fontId="4" fillId="0" borderId="11" xfId="0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 applyProtection="1">
      <alignment horizontal="center" vertical="center" shrinkToFit="1"/>
      <protection/>
    </xf>
    <xf numFmtId="1" fontId="8" fillId="0" borderId="23" xfId="0" applyNumberFormat="1" applyFont="1" applyFill="1" applyBorder="1" applyAlignment="1" applyProtection="1">
      <alignment horizontal="center" vertical="center" shrinkToFit="1"/>
      <protection/>
    </xf>
    <xf numFmtId="0" fontId="8" fillId="0" borderId="13" xfId="0" applyFont="1" applyFill="1" applyBorder="1" applyAlignment="1">
      <alignment/>
    </xf>
    <xf numFmtId="1" fontId="8" fillId="0" borderId="13" xfId="0" applyNumberFormat="1" applyFont="1" applyFill="1" applyBorder="1" applyAlignment="1" applyProtection="1">
      <alignment horizontal="center" vertical="center" shrinkToFit="1"/>
      <protection hidden="1"/>
    </xf>
    <xf numFmtId="1" fontId="8" fillId="0" borderId="10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/>
      <protection hidden="1"/>
    </xf>
    <xf numFmtId="49" fontId="8" fillId="33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/>
    </xf>
    <xf numFmtId="1" fontId="4" fillId="0" borderId="24" xfId="0" applyNumberFormat="1" applyFont="1" applyBorder="1" applyAlignment="1">
      <alignment horizontal="center"/>
    </xf>
    <xf numFmtId="49" fontId="8" fillId="0" borderId="14" xfId="0" applyNumberFormat="1" applyFont="1" applyFill="1" applyBorder="1" applyAlignment="1" applyProtection="1">
      <alignment horizontal="left" vertical="top" wrapText="1"/>
      <protection/>
    </xf>
    <xf numFmtId="0" fontId="8" fillId="33" borderId="14" xfId="0" applyNumberFormat="1" applyFont="1" applyFill="1" applyBorder="1" applyAlignment="1" applyProtection="1">
      <alignment horizontal="left" vertical="center" wrapText="1"/>
      <protection hidden="1"/>
    </xf>
    <xf numFmtId="49" fontId="8" fillId="33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" fontId="10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18" fillId="0" borderId="13" xfId="0" applyFont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left" vertical="center"/>
      <protection hidden="1"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3" xfId="0" applyFont="1" applyBorder="1" applyAlignment="1">
      <alignment/>
    </xf>
    <xf numFmtId="0" fontId="18" fillId="0" borderId="2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/>
      <protection hidden="1"/>
    </xf>
    <xf numFmtId="0" fontId="0" fillId="0" borderId="13" xfId="0" applyFill="1" applyBorder="1" applyAlignment="1">
      <alignment/>
    </xf>
    <xf numFmtId="0" fontId="0" fillId="0" borderId="0" xfId="0" applyFont="1" applyFill="1" applyBorder="1" applyAlignment="1" applyProtection="1">
      <alignment vertical="justify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wrapText="1"/>
    </xf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8" fillId="0" borderId="13" xfId="53" applyNumberFormat="1" applyFont="1" applyFill="1" applyBorder="1" applyAlignment="1" applyProtection="1">
      <alignment horizontal="left" vertical="center"/>
      <protection/>
    </xf>
    <xf numFmtId="0" fontId="8" fillId="0" borderId="13" xfId="53" applyNumberFormat="1" applyFont="1" applyFill="1" applyBorder="1" applyAlignment="1" applyProtection="1">
      <alignment horizontal="left" vertical="center" wrapText="1"/>
      <protection/>
    </xf>
    <xf numFmtId="0" fontId="8" fillId="0" borderId="13" xfId="53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8" fillId="0" borderId="13" xfId="53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8" fillId="0" borderId="26" xfId="0" applyNumberFormat="1" applyFont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1" fontId="8" fillId="0" borderId="26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13" xfId="54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 applyProtection="1">
      <alignment horizontal="center" vertical="center" shrinkToFit="1"/>
      <protection hidden="1"/>
    </xf>
    <xf numFmtId="1" fontId="10" fillId="0" borderId="13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0" fillId="0" borderId="0" xfId="0" applyFill="1" applyAlignment="1" applyProtection="1">
      <alignment/>
      <protection hidden="1"/>
    </xf>
    <xf numFmtId="49" fontId="19" fillId="0" borderId="0" xfId="0" applyNumberFormat="1" applyFont="1" applyFill="1" applyAlignment="1" applyProtection="1">
      <alignment vertical="center" shrinkToFit="1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top" wrapText="1"/>
      <protection hidden="1"/>
    </xf>
    <xf numFmtId="49" fontId="0" fillId="0" borderId="0" xfId="0" applyNumberFormat="1" applyFill="1" applyAlignment="1" applyProtection="1">
      <alignment/>
      <protection hidden="1"/>
    </xf>
    <xf numFmtId="49" fontId="25" fillId="0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16" fillId="0" borderId="0" xfId="0" applyFont="1" applyFill="1" applyAlignment="1" applyProtection="1">
      <alignment/>
      <protection hidden="1"/>
    </xf>
    <xf numFmtId="49" fontId="27" fillId="0" borderId="13" xfId="0" applyNumberFormat="1" applyFont="1" applyFill="1" applyBorder="1" applyAlignment="1" applyProtection="1">
      <alignment horizontal="center" vertical="center" shrinkToFit="1"/>
      <protection hidden="1"/>
    </xf>
    <xf numFmtId="49" fontId="27" fillId="0" borderId="14" xfId="0" applyNumberFormat="1" applyFont="1" applyFill="1" applyBorder="1" applyAlignment="1" applyProtection="1">
      <alignment horizontal="center" vertical="center" shrinkToFit="1"/>
      <protection hidden="1"/>
    </xf>
    <xf numFmtId="1" fontId="27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3" xfId="0" applyFill="1" applyBorder="1" applyAlignment="1" applyProtection="1">
      <alignment horizontal="center" vertical="center" shrinkToFit="1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3" xfId="0" applyNumberFormat="1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Alignment="1" applyProtection="1">
      <alignment/>
      <protection hidden="1"/>
    </xf>
    <xf numFmtId="49" fontId="0" fillId="0" borderId="0" xfId="0" applyNumberFormat="1" applyFill="1" applyAlignment="1" applyProtection="1">
      <alignment/>
      <protection hidden="1"/>
    </xf>
    <xf numFmtId="49" fontId="0" fillId="0" borderId="0" xfId="0" applyNumberFormat="1" applyFill="1" applyAlignment="1" applyProtection="1">
      <alignment vertical="top" wrapText="1"/>
      <protection hidden="1"/>
    </xf>
    <xf numFmtId="0" fontId="29" fillId="0" borderId="0" xfId="0" applyNumberFormat="1" applyFont="1" applyFill="1" applyAlignment="1" applyProtection="1">
      <alignment/>
      <protection hidden="1"/>
    </xf>
    <xf numFmtId="49" fontId="16" fillId="0" borderId="28" xfId="0" applyNumberFormat="1" applyFont="1" applyFill="1" applyBorder="1" applyAlignment="1" applyProtection="1">
      <alignment/>
      <protection hidden="1"/>
    </xf>
    <xf numFmtId="49" fontId="0" fillId="0" borderId="0" xfId="0" applyNumberFormat="1" applyFill="1" applyAlignment="1" applyProtection="1">
      <alignment horizontal="left" indent="1"/>
      <protection hidden="1"/>
    </xf>
    <xf numFmtId="49" fontId="24" fillId="0" borderId="28" xfId="0" applyNumberFormat="1" applyFont="1" applyFill="1" applyBorder="1" applyAlignment="1" applyProtection="1">
      <alignment horizontal="center"/>
      <protection hidden="1"/>
    </xf>
    <xf numFmtId="49" fontId="0" fillId="0" borderId="28" xfId="0" applyNumberFormat="1" applyFill="1" applyBorder="1" applyAlignment="1" applyProtection="1">
      <alignment horizontal="center"/>
      <protection hidden="1"/>
    </xf>
    <xf numFmtId="49" fontId="28" fillId="0" borderId="28" xfId="0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ill="1" applyAlignment="1" applyProtection="1">
      <alignment horizontal="left" vertical="top" wrapText="1" indent="1"/>
      <protection hidden="1"/>
    </xf>
    <xf numFmtId="1" fontId="5" fillId="0" borderId="24" xfId="0" applyNumberFormat="1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1" fontId="8" fillId="0" borderId="27" xfId="0" applyNumberFormat="1" applyFont="1" applyFill="1" applyBorder="1" applyAlignment="1" applyProtection="1">
      <alignment horizontal="center" vertical="center" shrinkToFit="1"/>
      <protection/>
    </xf>
    <xf numFmtId="0" fontId="8" fillId="0" borderId="15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1" fontId="0" fillId="34" borderId="0" xfId="0" applyNumberFormat="1" applyFill="1" applyAlignment="1">
      <alignment/>
    </xf>
    <xf numFmtId="0" fontId="8" fillId="33" borderId="13" xfId="53" applyNumberFormat="1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>
      <alignment horizontal="center"/>
    </xf>
    <xf numFmtId="1" fontId="4" fillId="33" borderId="16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0" fontId="8" fillId="33" borderId="13" xfId="54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4" fontId="0" fillId="33" borderId="32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22" fillId="0" borderId="0" xfId="0" applyFont="1" applyFill="1" applyAlignment="1" applyProtection="1">
      <alignment horizontal="center"/>
      <protection hidden="1"/>
    </xf>
    <xf numFmtId="0" fontId="32" fillId="0" borderId="0" xfId="0" applyFont="1" applyAlignment="1">
      <alignment/>
    </xf>
    <xf numFmtId="0" fontId="0" fillId="0" borderId="0" xfId="0" applyAlignment="1">
      <alignment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4" xfId="53" applyNumberFormat="1" applyFont="1" applyFill="1" applyBorder="1" applyAlignment="1" applyProtection="1">
      <alignment horizontal="center" vertical="center"/>
      <protection/>
    </xf>
    <xf numFmtId="49" fontId="8" fillId="33" borderId="27" xfId="0" applyNumberFormat="1" applyFont="1" applyFill="1" applyBorder="1" applyAlignment="1" applyProtection="1">
      <alignment horizontal="center" vertical="center"/>
      <protection hidden="1"/>
    </xf>
    <xf numFmtId="49" fontId="8" fillId="33" borderId="33" xfId="0" applyNumberFormat="1" applyFont="1" applyFill="1" applyBorder="1" applyAlignment="1" applyProtection="1">
      <alignment horizontal="left" vertical="top" wrapText="1"/>
      <protection/>
    </xf>
    <xf numFmtId="0" fontId="8" fillId="0" borderId="27" xfId="0" applyFont="1" applyFill="1" applyBorder="1" applyAlignment="1">
      <alignment horizontal="center"/>
    </xf>
    <xf numFmtId="1" fontId="8" fillId="0" borderId="24" xfId="0" applyNumberFormat="1" applyFont="1" applyFill="1" applyBorder="1" applyAlignment="1">
      <alignment horizontal="center"/>
    </xf>
    <xf numFmtId="1" fontId="8" fillId="0" borderId="27" xfId="0" applyNumberFormat="1" applyFont="1" applyFill="1" applyBorder="1" applyAlignment="1">
      <alignment horizontal="center"/>
    </xf>
    <xf numFmtId="1" fontId="8" fillId="0" borderId="33" xfId="0" applyNumberFormat="1" applyFont="1" applyFill="1" applyBorder="1" applyAlignment="1">
      <alignment horizontal="center"/>
    </xf>
    <xf numFmtId="1" fontId="10" fillId="0" borderId="27" xfId="0" applyNumberFormat="1" applyFont="1" applyFill="1" applyBorder="1" applyAlignment="1">
      <alignment horizontal="center"/>
    </xf>
    <xf numFmtId="49" fontId="8" fillId="33" borderId="13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13" xfId="0" applyNumberFormat="1" applyFont="1" applyFill="1" applyBorder="1" applyAlignment="1" applyProtection="1">
      <alignment vertical="center"/>
      <protection hidden="1"/>
    </xf>
    <xf numFmtId="0" fontId="8" fillId="33" borderId="33" xfId="0" applyNumberFormat="1" applyFont="1" applyFill="1" applyBorder="1" applyAlignment="1" applyProtection="1">
      <alignment horizontal="left" vertical="center" wrapText="1"/>
      <protection hidden="1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top" wrapText="1"/>
    </xf>
    <xf numFmtId="49" fontId="8" fillId="0" borderId="33" xfId="0" applyNumberFormat="1" applyFont="1" applyFill="1" applyBorder="1" applyAlignment="1" applyProtection="1">
      <alignment horizontal="left" vertical="top" wrapText="1"/>
      <protection/>
    </xf>
    <xf numFmtId="0" fontId="10" fillId="0" borderId="27" xfId="0" applyFont="1" applyFill="1" applyBorder="1" applyAlignment="1">
      <alignment horizontal="center"/>
    </xf>
    <xf numFmtId="0" fontId="10" fillId="0" borderId="15" xfId="0" applyFont="1" applyBorder="1" applyAlignment="1">
      <alignment vertical="top" wrapText="1"/>
    </xf>
    <xf numFmtId="0" fontId="10" fillId="0" borderId="34" xfId="0" applyFont="1" applyBorder="1" applyAlignment="1">
      <alignment vertical="top" wrapText="1"/>
    </xf>
    <xf numFmtId="1" fontId="10" fillId="0" borderId="15" xfId="0" applyNumberFormat="1" applyFont="1" applyBorder="1" applyAlignment="1">
      <alignment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right" vertical="top" wrapText="1"/>
    </xf>
    <xf numFmtId="0" fontId="10" fillId="19" borderId="13" xfId="53" applyNumberFormat="1" applyFont="1" applyFill="1" applyBorder="1" applyAlignment="1" applyProtection="1">
      <alignment horizontal="center" vertical="center"/>
      <protection/>
    </xf>
    <xf numFmtId="0" fontId="10" fillId="19" borderId="13" xfId="53" applyNumberFormat="1" applyFont="1" applyFill="1" applyBorder="1" applyAlignment="1" applyProtection="1">
      <alignment horizontal="left" vertical="center"/>
      <protection/>
    </xf>
    <xf numFmtId="0" fontId="5" fillId="19" borderId="13" xfId="0" applyFont="1" applyFill="1" applyBorder="1" applyAlignment="1">
      <alignment horizontal="center"/>
    </xf>
    <xf numFmtId="1" fontId="5" fillId="19" borderId="16" xfId="0" applyNumberFormat="1" applyFont="1" applyFill="1" applyBorder="1" applyAlignment="1">
      <alignment horizontal="center"/>
    </xf>
    <xf numFmtId="0" fontId="0" fillId="19" borderId="0" xfId="0" applyFill="1" applyAlignment="1">
      <alignment/>
    </xf>
    <xf numFmtId="0" fontId="7" fillId="19" borderId="10" xfId="0" applyFont="1" applyFill="1" applyBorder="1" applyAlignment="1">
      <alignment horizontal="center" vertical="center" wrapText="1"/>
    </xf>
    <xf numFmtId="1" fontId="5" fillId="19" borderId="10" xfId="0" applyNumberFormat="1" applyFont="1" applyFill="1" applyBorder="1" applyAlignment="1">
      <alignment horizontal="center"/>
    </xf>
    <xf numFmtId="0" fontId="9" fillId="19" borderId="10" xfId="0" applyFont="1" applyFill="1" applyBorder="1" applyAlignment="1">
      <alignment horizontal="center" vertical="center" wrapText="1"/>
    </xf>
    <xf numFmtId="0" fontId="10" fillId="19" borderId="17" xfId="0" applyFont="1" applyFill="1" applyBorder="1" applyAlignment="1">
      <alignment horizontal="left" vertical="top" wrapText="1"/>
    </xf>
    <xf numFmtId="0" fontId="10" fillId="19" borderId="13" xfId="0" applyFont="1" applyFill="1" applyBorder="1" applyAlignment="1">
      <alignment horizontal="center"/>
    </xf>
    <xf numFmtId="1" fontId="10" fillId="19" borderId="10" xfId="0" applyNumberFormat="1" applyFont="1" applyFill="1" applyBorder="1" applyAlignment="1">
      <alignment horizontal="center"/>
    </xf>
    <xf numFmtId="0" fontId="9" fillId="19" borderId="11" xfId="0" applyFont="1" applyFill="1" applyBorder="1" applyAlignment="1">
      <alignment horizontal="center" vertical="center" wrapText="1"/>
    </xf>
    <xf numFmtId="0" fontId="10" fillId="19" borderId="35" xfId="0" applyFont="1" applyFill="1" applyBorder="1" applyAlignment="1">
      <alignment horizontal="left" vertical="top" wrapText="1"/>
    </xf>
    <xf numFmtId="1" fontId="5" fillId="19" borderId="15" xfId="0" applyNumberFormat="1" applyFont="1" applyFill="1" applyBorder="1" applyAlignment="1">
      <alignment horizontal="center"/>
    </xf>
    <xf numFmtId="49" fontId="10" fillId="16" borderId="13" xfId="0" applyNumberFormat="1" applyFont="1" applyFill="1" applyBorder="1" applyAlignment="1" applyProtection="1">
      <alignment vertical="center"/>
      <protection/>
    </xf>
    <xf numFmtId="0" fontId="10" fillId="16" borderId="14" xfId="0" applyNumberFormat="1" applyFont="1" applyFill="1" applyBorder="1" applyAlignment="1" applyProtection="1">
      <alignment horizontal="left" vertical="center" wrapText="1"/>
      <protection hidden="1"/>
    </xf>
    <xf numFmtId="0" fontId="10" fillId="16" borderId="13" xfId="0" applyFont="1" applyFill="1" applyBorder="1" applyAlignment="1">
      <alignment horizontal="center"/>
    </xf>
    <xf numFmtId="1" fontId="5" fillId="16" borderId="22" xfId="0" applyNumberFormat="1" applyFont="1" applyFill="1" applyBorder="1" applyAlignment="1">
      <alignment horizontal="center"/>
    </xf>
    <xf numFmtId="0" fontId="0" fillId="16" borderId="0" xfId="0" applyFill="1" applyAlignment="1">
      <alignment/>
    </xf>
    <xf numFmtId="0" fontId="9" fillId="8" borderId="10" xfId="0" applyFont="1" applyFill="1" applyBorder="1" applyAlignment="1">
      <alignment horizontal="center" vertical="center" wrapText="1"/>
    </xf>
    <xf numFmtId="0" fontId="10" fillId="8" borderId="17" xfId="0" applyFont="1" applyFill="1" applyBorder="1" applyAlignment="1">
      <alignment horizontal="left" vertical="top" wrapText="1"/>
    </xf>
    <xf numFmtId="1" fontId="5" fillId="8" borderId="13" xfId="0" applyNumberFormat="1" applyFont="1" applyFill="1" applyBorder="1" applyAlignment="1">
      <alignment horizontal="center"/>
    </xf>
    <xf numFmtId="1" fontId="5" fillId="8" borderId="16" xfId="0" applyNumberFormat="1" applyFont="1" applyFill="1" applyBorder="1" applyAlignment="1">
      <alignment horizontal="center"/>
    </xf>
    <xf numFmtId="1" fontId="5" fillId="8" borderId="22" xfId="0" applyNumberFormat="1" applyFont="1" applyFill="1" applyBorder="1" applyAlignment="1">
      <alignment horizontal="center"/>
    </xf>
    <xf numFmtId="0" fontId="0" fillId="8" borderId="0" xfId="0" applyFill="1" applyAlignment="1">
      <alignment/>
    </xf>
    <xf numFmtId="0" fontId="10" fillId="8" borderId="13" xfId="53" applyNumberFormat="1" applyFont="1" applyFill="1" applyBorder="1" applyAlignment="1" applyProtection="1">
      <alignment horizontal="center" vertical="center"/>
      <protection/>
    </xf>
    <xf numFmtId="0" fontId="10" fillId="8" borderId="13" xfId="53" applyNumberFormat="1" applyFont="1" applyFill="1" applyBorder="1" applyAlignment="1" applyProtection="1">
      <alignment horizontal="left" vertical="center"/>
      <protection/>
    </xf>
    <xf numFmtId="0" fontId="5" fillId="8" borderId="13" xfId="0" applyFont="1" applyFill="1" applyBorder="1" applyAlignment="1">
      <alignment horizontal="center"/>
    </xf>
    <xf numFmtId="49" fontId="10" fillId="16" borderId="13" xfId="0" applyNumberFormat="1" applyFont="1" applyFill="1" applyBorder="1" applyAlignment="1" applyProtection="1">
      <alignment vertical="center"/>
      <protection hidden="1"/>
    </xf>
    <xf numFmtId="49" fontId="10" fillId="16" borderId="34" xfId="0" applyNumberFormat="1" applyFont="1" applyFill="1" applyBorder="1" applyAlignment="1" applyProtection="1">
      <alignment horizontal="left" vertical="top" wrapText="1"/>
      <protection/>
    </xf>
    <xf numFmtId="0" fontId="10" fillId="16" borderId="15" xfId="0" applyFont="1" applyFill="1" applyBorder="1" applyAlignment="1">
      <alignment horizontal="center"/>
    </xf>
    <xf numFmtId="1" fontId="5" fillId="19" borderId="36" xfId="0" applyNumberFormat="1" applyFont="1" applyFill="1" applyBorder="1" applyAlignment="1">
      <alignment horizontal="center"/>
    </xf>
    <xf numFmtId="1" fontId="5" fillId="8" borderId="24" xfId="0" applyNumberFormat="1" applyFont="1" applyFill="1" applyBorder="1" applyAlignment="1">
      <alignment horizontal="center"/>
    </xf>
    <xf numFmtId="0" fontId="8" fillId="0" borderId="15" xfId="54" applyFont="1" applyFill="1" applyBorder="1" applyAlignment="1">
      <alignment horizontal="center" vertical="center"/>
    </xf>
    <xf numFmtId="1" fontId="5" fillId="19" borderId="13" xfId="0" applyNumberFormat="1" applyFont="1" applyFill="1" applyBorder="1" applyAlignment="1">
      <alignment horizontal="center"/>
    </xf>
    <xf numFmtId="0" fontId="10" fillId="0" borderId="1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18" fillId="0" borderId="28" xfId="0" applyFont="1" applyFill="1" applyBorder="1" applyAlignment="1" applyProtection="1">
      <alignment horizontal="center" vertic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8" fillId="0" borderId="13" xfId="53" applyNumberFormat="1" applyFont="1" applyFill="1" applyBorder="1" applyAlignment="1" applyProtection="1">
      <alignment horizontal="center" vertical="center" wrapText="1"/>
      <protection/>
    </xf>
    <xf numFmtId="0" fontId="8" fillId="33" borderId="13" xfId="53" applyNumberFormat="1" applyFont="1" applyFill="1" applyBorder="1" applyAlignment="1" applyProtection="1">
      <alignment horizontal="center" vertical="center"/>
      <protection/>
    </xf>
    <xf numFmtId="0" fontId="7" fillId="19" borderId="13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0" fontId="10" fillId="19" borderId="13" xfId="0" applyFont="1" applyFill="1" applyBorder="1" applyAlignment="1">
      <alignment horizontal="center" vertical="top" wrapText="1"/>
    </xf>
    <xf numFmtId="0" fontId="10" fillId="8" borderId="13" xfId="0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 applyProtection="1">
      <alignment horizontal="center" vertical="top" wrapText="1"/>
      <protection/>
    </xf>
    <xf numFmtId="49" fontId="8" fillId="33" borderId="33" xfId="0" applyNumberFormat="1" applyFont="1" applyFill="1" applyBorder="1" applyAlignment="1" applyProtection="1">
      <alignment horizontal="center" vertical="top" wrapText="1"/>
      <protection/>
    </xf>
    <xf numFmtId="49" fontId="8" fillId="33" borderId="14" xfId="0" applyNumberFormat="1" applyFont="1" applyFill="1" applyBorder="1" applyAlignment="1" applyProtection="1">
      <alignment horizontal="center" vertical="top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 hidden="1"/>
    </xf>
    <xf numFmtId="49" fontId="10" fillId="16" borderId="34" xfId="0" applyNumberFormat="1" applyFont="1" applyFill="1" applyBorder="1" applyAlignment="1" applyProtection="1">
      <alignment horizontal="center" vertical="top" wrapText="1"/>
      <protection/>
    </xf>
    <xf numFmtId="49" fontId="8" fillId="0" borderId="33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16" borderId="13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13" xfId="0" applyFont="1" applyBorder="1" applyAlignment="1">
      <alignment/>
    </xf>
    <xf numFmtId="0" fontId="35" fillId="0" borderId="13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5" fillId="19" borderId="17" xfId="0" applyFont="1" applyFill="1" applyBorder="1" applyAlignment="1">
      <alignment horizontal="left" wrapText="1"/>
    </xf>
    <xf numFmtId="0" fontId="30" fillId="0" borderId="13" xfId="0" applyFont="1" applyBorder="1" applyAlignment="1">
      <alignment horizontal="center"/>
    </xf>
    <xf numFmtId="49" fontId="8" fillId="33" borderId="0" xfId="0" applyNumberFormat="1" applyFont="1" applyFill="1" applyBorder="1" applyAlignment="1" applyProtection="1">
      <alignment horizontal="left" vertical="top" wrapText="1"/>
      <protection/>
    </xf>
    <xf numFmtId="0" fontId="8" fillId="33" borderId="15" xfId="0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1" fontId="4" fillId="0" borderId="13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wrapText="1"/>
    </xf>
    <xf numFmtId="0" fontId="18" fillId="0" borderId="37" xfId="0" applyFont="1" applyFill="1" applyBorder="1" applyAlignment="1" applyProtection="1">
      <alignment/>
      <protection hidden="1"/>
    </xf>
    <xf numFmtId="0" fontId="18" fillId="0" borderId="0" xfId="0" applyFont="1" applyFill="1" applyAlignment="1" applyProtection="1">
      <alignment/>
      <protection hidden="1"/>
    </xf>
    <xf numFmtId="0" fontId="0" fillId="0" borderId="0" xfId="0" applyAlignment="1">
      <alignment/>
    </xf>
    <xf numFmtId="0" fontId="22" fillId="0" borderId="0" xfId="0" applyFont="1" applyFill="1" applyAlignment="1" applyProtection="1">
      <alignment horizontal="center"/>
      <protection hidden="1"/>
    </xf>
    <xf numFmtId="0" fontId="0" fillId="0" borderId="27" xfId="0" applyFill="1" applyBorder="1" applyAlignment="1" applyProtection="1">
      <alignment horizontal="center" vertical="center" textRotation="90"/>
      <protection hidden="1"/>
    </xf>
    <xf numFmtId="0" fontId="0" fillId="0" borderId="23" xfId="0" applyFill="1" applyBorder="1" applyAlignment="1" applyProtection="1">
      <alignment horizontal="center" vertical="center" textRotation="90"/>
      <protection hidden="1"/>
    </xf>
    <xf numFmtId="0" fontId="0" fillId="0" borderId="15" xfId="0" applyFill="1" applyBorder="1" applyAlignment="1" applyProtection="1">
      <alignment horizontal="center" vertical="center" textRotation="90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49" fontId="26" fillId="0" borderId="27" xfId="0" applyNumberFormat="1" applyFont="1" applyFill="1" applyBorder="1" applyAlignment="1" applyProtection="1">
      <alignment horizontal="center" vertical="center" textRotation="90"/>
      <protection hidden="1"/>
    </xf>
    <xf numFmtId="49" fontId="26" fillId="0" borderId="23" xfId="0" applyNumberFormat="1" applyFont="1" applyFill="1" applyBorder="1" applyAlignment="1" applyProtection="1">
      <alignment horizontal="center" vertical="center" textRotation="90"/>
      <protection hidden="1"/>
    </xf>
    <xf numFmtId="49" fontId="26" fillId="0" borderId="15" xfId="0" applyNumberFormat="1" applyFont="1" applyFill="1" applyBorder="1" applyAlignment="1" applyProtection="1">
      <alignment horizontal="center" vertical="center" textRotation="90"/>
      <protection hidden="1"/>
    </xf>
    <xf numFmtId="0" fontId="26" fillId="0" borderId="13" xfId="0" applyFont="1" applyFill="1" applyBorder="1" applyAlignment="1" applyProtection="1">
      <alignment horizontal="center" vertical="center"/>
      <protection hidden="1"/>
    </xf>
    <xf numFmtId="0" fontId="26" fillId="0" borderId="20" xfId="0" applyFont="1" applyFill="1" applyBorder="1" applyAlignment="1" applyProtection="1">
      <alignment horizontal="center" vertical="center"/>
      <protection hidden="1"/>
    </xf>
    <xf numFmtId="0" fontId="26" fillId="0" borderId="21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 textRotation="90"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 horizontal="center" vertical="center" wrapText="1"/>
      <protection hidden="1"/>
    </xf>
    <xf numFmtId="0" fontId="0" fillId="0" borderId="21" xfId="0" applyFill="1" applyBorder="1" applyAlignment="1" applyProtection="1">
      <alignment horizontal="center" vertical="center" wrapText="1"/>
      <protection hidden="1"/>
    </xf>
    <xf numFmtId="0" fontId="0" fillId="0" borderId="33" xfId="0" applyFill="1" applyBorder="1" applyAlignment="1" applyProtection="1">
      <alignment horizontal="center" vertical="center" wrapText="1"/>
      <protection hidden="1"/>
    </xf>
    <xf numFmtId="0" fontId="0" fillId="0" borderId="38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wrapText="1"/>
      <protection hidden="1"/>
    </xf>
    <xf numFmtId="0" fontId="0" fillId="0" borderId="34" xfId="0" applyFill="1" applyBorder="1" applyAlignment="1" applyProtection="1">
      <alignment horizontal="center" vertical="center" wrapText="1"/>
      <protection hidden="1"/>
    </xf>
    <xf numFmtId="0" fontId="0" fillId="0" borderId="32" xfId="0" applyFill="1" applyBorder="1" applyAlignment="1" applyProtection="1">
      <alignment horizontal="center" vertical="center" wrapText="1"/>
      <protection hidden="1"/>
    </xf>
    <xf numFmtId="0" fontId="0" fillId="0" borderId="40" xfId="0" applyFill="1" applyBorder="1" applyAlignment="1" applyProtection="1">
      <alignment horizontal="center" vertical="center" wrapText="1"/>
      <protection hidden="1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49" fontId="24" fillId="0" borderId="27" xfId="0" applyNumberFormat="1" applyFont="1" applyFill="1" applyBorder="1" applyAlignment="1" applyProtection="1">
      <alignment horizontal="center" vertical="center"/>
      <protection/>
    </xf>
    <xf numFmtId="49" fontId="24" fillId="0" borderId="15" xfId="0" applyNumberFormat="1" applyFont="1" applyFill="1" applyBorder="1" applyAlignment="1" applyProtection="1">
      <alignment horizontal="center" vertical="center"/>
      <protection/>
    </xf>
    <xf numFmtId="49" fontId="16" fillId="0" borderId="27" xfId="0" applyNumberFormat="1" applyFont="1" applyFill="1" applyBorder="1" applyAlignment="1" applyProtection="1">
      <alignment horizontal="center" vertical="center"/>
      <protection/>
    </xf>
    <xf numFmtId="49" fontId="16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27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 hidden="1"/>
    </xf>
    <xf numFmtId="0" fontId="0" fillId="0" borderId="15" xfId="0" applyNumberFormat="1" applyFill="1" applyBorder="1" applyAlignment="1" applyProtection="1">
      <alignment horizontal="center" vertical="center"/>
      <protection hidden="1"/>
    </xf>
    <xf numFmtId="1" fontId="0" fillId="0" borderId="27" xfId="0" applyNumberFormat="1" applyFill="1" applyBorder="1" applyAlignment="1" applyProtection="1">
      <alignment horizontal="center" vertical="center"/>
      <protection hidden="1"/>
    </xf>
    <xf numFmtId="1" fontId="0" fillId="0" borderId="15" xfId="0" applyNumberFormat="1" applyFill="1" applyBorder="1" applyAlignment="1" applyProtection="1">
      <alignment horizontal="center" vertical="center"/>
      <protection hidden="1"/>
    </xf>
    <xf numFmtId="49" fontId="18" fillId="33" borderId="27" xfId="0" applyNumberFormat="1" applyFont="1" applyFill="1" applyBorder="1" applyAlignment="1" applyProtection="1">
      <alignment horizontal="center" vertical="center"/>
      <protection/>
    </xf>
    <xf numFmtId="49" fontId="18" fillId="33" borderId="15" xfId="0" applyNumberFormat="1" applyFont="1" applyFill="1" applyBorder="1" applyAlignment="1" applyProtection="1">
      <alignment horizontal="center" vertical="center"/>
      <protection/>
    </xf>
    <xf numFmtId="49" fontId="33" fillId="33" borderId="27" xfId="0" applyNumberFormat="1" applyFont="1" applyFill="1" applyBorder="1" applyAlignment="1" applyProtection="1">
      <alignment horizontal="center" vertical="center"/>
      <protection/>
    </xf>
    <xf numFmtId="49" fontId="33" fillId="33" borderId="15" xfId="0" applyNumberFormat="1" applyFont="1" applyFill="1" applyBorder="1" applyAlignment="1" applyProtection="1">
      <alignment horizontal="center" vertical="center"/>
      <protection/>
    </xf>
    <xf numFmtId="49" fontId="28" fillId="0" borderId="27" xfId="0" applyNumberFormat="1" applyFont="1" applyFill="1" applyBorder="1" applyAlignment="1" applyProtection="1">
      <alignment horizontal="center" vertical="center"/>
      <protection/>
    </xf>
    <xf numFmtId="49" fontId="0" fillId="0" borderId="0" xfId="43" applyNumberFormat="1" applyFont="1" applyFill="1" applyAlignment="1" applyProtection="1">
      <alignment horizontal="left" vertical="top" wrapText="1" indent="1"/>
      <protection/>
    </xf>
    <xf numFmtId="49" fontId="0" fillId="0" borderId="0" xfId="0" applyNumberFormat="1" applyFill="1" applyAlignment="1" applyProtection="1">
      <alignment horizontal="left" vertical="top" wrapText="1" indent="1"/>
      <protection/>
    </xf>
    <xf numFmtId="49" fontId="0" fillId="0" borderId="0" xfId="0" applyNumberFormat="1" applyFill="1" applyAlignment="1" applyProtection="1">
      <alignment horizontal="left" vertical="top" wrapText="1" indent="1"/>
      <protection hidden="1"/>
    </xf>
    <xf numFmtId="0" fontId="8" fillId="0" borderId="16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6" fillId="0" borderId="4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43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5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textRotation="90"/>
    </xf>
    <xf numFmtId="0" fontId="8" fillId="0" borderId="32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35" borderId="18" xfId="0" applyFont="1" applyFill="1" applyBorder="1" applyAlignment="1">
      <alignment horizontal="left" vertical="center" wrapText="1"/>
    </xf>
    <xf numFmtId="0" fontId="8" fillId="35" borderId="0" xfId="0" applyFont="1" applyFill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7" fillId="0" borderId="13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ill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 applyProtection="1">
      <alignment horizontal="justify" vertical="justify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1"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shparova\2013\&#1059;&#1095;&#1077;&#1073;&#1085;&#1099;&#1077;%20&#1087;&#1083;&#1072;&#1085;&#1099;\&#1087;&#1083;&#1072;&#1085;&#1099;_&#1085;&#1086;&#1074;&#1099;&#1077;2012\2012\9%20&#1082;&#1083;&#1072;&#1089;&#1089;%20&#1086;&#1095;&#1085;&#1086;&#1077;\Program%20Files\MMIS%20Lab\SPO\SpScho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6">
        <row r="3">
          <cell r="B3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="91" zoomScaleSheetLayoutView="91" zoomScalePageLayoutView="0" workbookViewId="0" topLeftCell="A1">
      <selection activeCell="F31" sqref="F31"/>
    </sheetView>
  </sheetViews>
  <sheetFormatPr defaultColWidth="9.140625" defaultRowHeight="12.75"/>
  <cols>
    <col min="2" max="2" width="12.7109375" style="0" customWidth="1"/>
    <col min="3" max="3" width="13.421875" style="0" customWidth="1"/>
    <col min="4" max="4" width="12.140625" style="0" customWidth="1"/>
    <col min="5" max="5" width="11.7109375" style="0" customWidth="1"/>
    <col min="6" max="6" width="14.421875" style="0" customWidth="1"/>
    <col min="7" max="7" width="16.8515625" style="0" customWidth="1"/>
    <col min="8" max="8" width="16.57421875" style="0" customWidth="1"/>
    <col min="9" max="9" width="12.7109375" style="0" customWidth="1"/>
  </cols>
  <sheetData>
    <row r="1" spans="4:9" ht="20.25">
      <c r="D1" s="149"/>
      <c r="E1" s="150"/>
      <c r="F1" s="150"/>
      <c r="G1" s="150"/>
      <c r="H1" s="150"/>
      <c r="I1" s="150"/>
    </row>
    <row r="2" spans="4:9" ht="20.25">
      <c r="D2" s="149"/>
      <c r="E2" s="150"/>
      <c r="F2" s="150"/>
      <c r="G2" s="150"/>
      <c r="H2" s="150"/>
      <c r="I2" s="150"/>
    </row>
    <row r="3" spans="1:9" ht="18.75">
      <c r="A3" s="245" t="s">
        <v>231</v>
      </c>
      <c r="B3" s="246"/>
      <c r="C3" s="246"/>
      <c r="D3" s="246"/>
      <c r="E3" s="246"/>
      <c r="F3" s="246"/>
      <c r="G3" s="246"/>
      <c r="H3" s="246"/>
      <c r="I3" s="246"/>
    </row>
    <row r="4" spans="4:9" ht="20.25">
      <c r="D4" s="149"/>
      <c r="E4" s="150"/>
      <c r="F4" s="150"/>
      <c r="G4" s="150"/>
      <c r="H4" s="150"/>
      <c r="I4" s="150"/>
    </row>
    <row r="6" spans="1:9" ht="12.75">
      <c r="A6" s="244" t="s">
        <v>232</v>
      </c>
      <c r="B6" s="244" t="s">
        <v>233</v>
      </c>
      <c r="C6" s="244" t="s">
        <v>27</v>
      </c>
      <c r="D6" s="244" t="s">
        <v>234</v>
      </c>
      <c r="E6" s="244"/>
      <c r="F6" s="244" t="s">
        <v>220</v>
      </c>
      <c r="G6" s="244" t="s">
        <v>61</v>
      </c>
      <c r="H6" s="244" t="s">
        <v>221</v>
      </c>
      <c r="I6" s="244" t="s">
        <v>235</v>
      </c>
    </row>
    <row r="7" spans="1:9" ht="12.75">
      <c r="A7" s="247"/>
      <c r="B7" s="247"/>
      <c r="C7" s="247"/>
      <c r="D7" s="244" t="s">
        <v>236</v>
      </c>
      <c r="E7" s="244" t="s">
        <v>237</v>
      </c>
      <c r="F7" s="244"/>
      <c r="G7" s="244"/>
      <c r="H7" s="244"/>
      <c r="I7" s="244"/>
    </row>
    <row r="8" spans="1:9" ht="12.75">
      <c r="A8" s="247"/>
      <c r="B8" s="247"/>
      <c r="C8" s="247"/>
      <c r="D8" s="244"/>
      <c r="E8" s="244"/>
      <c r="F8" s="244"/>
      <c r="G8" s="244"/>
      <c r="H8" s="244"/>
      <c r="I8" s="244"/>
    </row>
    <row r="9" spans="1:9" ht="12.75">
      <c r="A9" s="151">
        <v>1</v>
      </c>
      <c r="B9" s="151">
        <v>2</v>
      </c>
      <c r="C9" s="151">
        <v>3</v>
      </c>
      <c r="D9" s="151">
        <v>4</v>
      </c>
      <c r="E9" s="151">
        <v>5</v>
      </c>
      <c r="F9" s="151">
        <v>6</v>
      </c>
      <c r="G9" s="151">
        <v>7</v>
      </c>
      <c r="H9" s="151">
        <v>8</v>
      </c>
      <c r="I9" s="151">
        <v>9</v>
      </c>
    </row>
    <row r="10" spans="1:9" ht="12.75">
      <c r="A10" s="152" t="s">
        <v>238</v>
      </c>
      <c r="B10" s="152">
        <v>39</v>
      </c>
      <c r="C10" s="152">
        <v>0</v>
      </c>
      <c r="D10" s="152">
        <v>0</v>
      </c>
      <c r="E10" s="152">
        <v>0</v>
      </c>
      <c r="F10" s="152">
        <v>2</v>
      </c>
      <c r="G10" s="152">
        <v>0</v>
      </c>
      <c r="H10" s="152">
        <v>11</v>
      </c>
      <c r="I10" s="152">
        <f>SUM(B10:H10)</f>
        <v>52</v>
      </c>
    </row>
    <row r="11" spans="1:9" ht="12.75">
      <c r="A11" s="152" t="s">
        <v>239</v>
      </c>
      <c r="B11" s="152">
        <v>34</v>
      </c>
      <c r="C11" s="152">
        <v>2</v>
      </c>
      <c r="D11" s="152">
        <v>3</v>
      </c>
      <c r="E11" s="152">
        <v>0</v>
      </c>
      <c r="F11" s="152">
        <v>2</v>
      </c>
      <c r="G11" s="152">
        <v>0</v>
      </c>
      <c r="H11" s="152">
        <v>11</v>
      </c>
      <c r="I11" s="152">
        <f>SUM(B11:H11)</f>
        <v>52</v>
      </c>
    </row>
    <row r="12" spans="1:9" ht="12.75">
      <c r="A12" s="152" t="s">
        <v>240</v>
      </c>
      <c r="B12" s="152">
        <v>27</v>
      </c>
      <c r="C12" s="152">
        <v>0</v>
      </c>
      <c r="D12" s="152">
        <v>3</v>
      </c>
      <c r="E12" s="152">
        <v>4</v>
      </c>
      <c r="F12" s="152">
        <v>1</v>
      </c>
      <c r="G12" s="152">
        <v>6</v>
      </c>
      <c r="H12" s="152">
        <v>2</v>
      </c>
      <c r="I12" s="152">
        <f>SUM(B12:H12)</f>
        <v>43</v>
      </c>
    </row>
    <row r="13" spans="1:9" ht="12.75">
      <c r="A13" s="151" t="s">
        <v>18</v>
      </c>
      <c r="B13" s="152">
        <f aca="true" t="shared" si="0" ref="B13:H13">SUM(B10:B12)</f>
        <v>100</v>
      </c>
      <c r="C13" s="152">
        <f t="shared" si="0"/>
        <v>2</v>
      </c>
      <c r="D13" s="152">
        <f t="shared" si="0"/>
        <v>6</v>
      </c>
      <c r="E13" s="152">
        <f t="shared" si="0"/>
        <v>4</v>
      </c>
      <c r="F13" s="152">
        <f t="shared" si="0"/>
        <v>5</v>
      </c>
      <c r="G13" s="152">
        <f t="shared" si="0"/>
        <v>6</v>
      </c>
      <c r="H13" s="152">
        <f t="shared" si="0"/>
        <v>24</v>
      </c>
      <c r="I13" s="152">
        <f>SUM(B13:H13)</f>
        <v>147</v>
      </c>
    </row>
  </sheetData>
  <sheetProtection/>
  <mergeCells count="11">
    <mergeCell ref="H6:H8"/>
    <mergeCell ref="I6:I8"/>
    <mergeCell ref="D7:D8"/>
    <mergeCell ref="E7:E8"/>
    <mergeCell ref="A3:I3"/>
    <mergeCell ref="A6:A8"/>
    <mergeCell ref="B6:B8"/>
    <mergeCell ref="C6:C8"/>
    <mergeCell ref="D6:E6"/>
    <mergeCell ref="F6:F8"/>
    <mergeCell ref="G6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40"/>
  <sheetViews>
    <sheetView zoomScale="77" zoomScaleNormal="77" zoomScalePageLayoutView="0" workbookViewId="0" topLeftCell="A4">
      <selection activeCell="AH15" sqref="AH15:AH16"/>
    </sheetView>
  </sheetViews>
  <sheetFormatPr defaultColWidth="9.140625" defaultRowHeight="12.75"/>
  <cols>
    <col min="1" max="1" width="3.7109375" style="0" customWidth="1"/>
    <col min="2" max="53" width="3.28125" style="0" customWidth="1"/>
    <col min="54" max="54" width="5.8515625" style="0" customWidth="1"/>
    <col min="55" max="59" width="5.7109375" style="0" customWidth="1"/>
    <col min="60" max="60" width="6.140625" style="0" customWidth="1"/>
    <col min="61" max="61" width="6.421875" style="0" customWidth="1"/>
    <col min="62" max="62" width="3.421875" style="0" customWidth="1"/>
    <col min="63" max="63" width="8.7109375" style="0" customWidth="1"/>
    <col min="64" max="64" width="6.7109375" style="0" customWidth="1"/>
    <col min="65" max="66" width="6.00390625" style="0" customWidth="1"/>
    <col min="67" max="67" width="6.421875" style="0" customWidth="1"/>
    <col min="68" max="68" width="7.8515625" style="0" customWidth="1"/>
  </cols>
  <sheetData>
    <row r="1" spans="1:68" ht="18">
      <c r="A1" s="108" t="s">
        <v>110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0"/>
      <c r="BP1" s="100"/>
    </row>
    <row r="2" spans="1:68" ht="18">
      <c r="A2" s="108" t="s">
        <v>110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1"/>
      <c r="BP2" s="101"/>
    </row>
    <row r="3" spans="1:68" ht="18">
      <c r="A3" s="108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1"/>
      <c r="BP3" s="101"/>
    </row>
    <row r="4" spans="1:68" ht="18">
      <c r="A4" s="251" t="s">
        <v>308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01"/>
      <c r="BP4" s="101"/>
    </row>
    <row r="5" spans="1:68" ht="15.75">
      <c r="A5" s="99"/>
      <c r="B5" s="99"/>
      <c r="C5" s="99"/>
      <c r="D5" s="99"/>
      <c r="E5" s="99"/>
      <c r="F5" s="109"/>
      <c r="G5" s="110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102"/>
      <c r="BP5" s="102"/>
    </row>
    <row r="6" spans="1:68" ht="22.5" customHeight="1">
      <c r="A6" s="99"/>
      <c r="B6" s="99"/>
      <c r="C6" s="99"/>
      <c r="D6" s="99"/>
      <c r="E6" s="99"/>
      <c r="F6" s="109"/>
      <c r="G6" s="110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103"/>
      <c r="BP6" s="103"/>
    </row>
    <row r="7" spans="1:68" ht="18.75" customHeight="1">
      <c r="A7" s="252" t="s">
        <v>156</v>
      </c>
      <c r="B7" s="255" t="s">
        <v>157</v>
      </c>
      <c r="C7" s="256"/>
      <c r="D7" s="256"/>
      <c r="E7" s="257"/>
      <c r="F7" s="258" t="s">
        <v>158</v>
      </c>
      <c r="G7" s="261" t="s">
        <v>159</v>
      </c>
      <c r="H7" s="261"/>
      <c r="I7" s="261"/>
      <c r="J7" s="258" t="s">
        <v>160</v>
      </c>
      <c r="K7" s="255" t="s">
        <v>161</v>
      </c>
      <c r="L7" s="262"/>
      <c r="M7" s="263"/>
      <c r="N7" s="258" t="s">
        <v>162</v>
      </c>
      <c r="O7" s="261" t="s">
        <v>163</v>
      </c>
      <c r="P7" s="261"/>
      <c r="Q7" s="261"/>
      <c r="R7" s="261"/>
      <c r="S7" s="258" t="s">
        <v>164</v>
      </c>
      <c r="T7" s="261" t="s">
        <v>165</v>
      </c>
      <c r="U7" s="261"/>
      <c r="V7" s="261"/>
      <c r="W7" s="258" t="s">
        <v>166</v>
      </c>
      <c r="X7" s="261" t="s">
        <v>167</v>
      </c>
      <c r="Y7" s="261"/>
      <c r="Z7" s="261"/>
      <c r="AA7" s="258" t="s">
        <v>168</v>
      </c>
      <c r="AB7" s="261" t="s">
        <v>169</v>
      </c>
      <c r="AC7" s="261"/>
      <c r="AD7" s="261"/>
      <c r="AE7" s="261"/>
      <c r="AF7" s="258" t="s">
        <v>170</v>
      </c>
      <c r="AG7" s="261" t="s">
        <v>171</v>
      </c>
      <c r="AH7" s="261"/>
      <c r="AI7" s="261"/>
      <c r="AJ7" s="258" t="s">
        <v>172</v>
      </c>
      <c r="AK7" s="255" t="s">
        <v>173</v>
      </c>
      <c r="AL7" s="262"/>
      <c r="AM7" s="262"/>
      <c r="AN7" s="263"/>
      <c r="AO7" s="261" t="s">
        <v>174</v>
      </c>
      <c r="AP7" s="261"/>
      <c r="AQ7" s="261"/>
      <c r="AR7" s="261"/>
      <c r="AS7" s="258" t="s">
        <v>175</v>
      </c>
      <c r="AT7" s="255" t="s">
        <v>176</v>
      </c>
      <c r="AU7" s="262"/>
      <c r="AV7" s="262"/>
      <c r="AW7" s="258" t="s">
        <v>177</v>
      </c>
      <c r="AX7" s="255" t="s">
        <v>178</v>
      </c>
      <c r="AY7" s="262"/>
      <c r="AZ7" s="262"/>
      <c r="BA7" s="262"/>
      <c r="BB7" s="264" t="s">
        <v>156</v>
      </c>
      <c r="BC7" s="268" t="s">
        <v>179</v>
      </c>
      <c r="BD7" s="269"/>
      <c r="BE7" s="269"/>
      <c r="BF7" s="269"/>
      <c r="BG7" s="269"/>
      <c r="BH7" s="270"/>
      <c r="BO7" s="105"/>
      <c r="BP7" s="105"/>
    </row>
    <row r="8" spans="1:68" ht="15.75" customHeight="1">
      <c r="A8" s="253"/>
      <c r="B8" s="258" t="s">
        <v>180</v>
      </c>
      <c r="C8" s="258" t="s">
        <v>181</v>
      </c>
      <c r="D8" s="258" t="s">
        <v>182</v>
      </c>
      <c r="E8" s="258" t="s">
        <v>183</v>
      </c>
      <c r="F8" s="259"/>
      <c r="G8" s="258" t="s">
        <v>184</v>
      </c>
      <c r="H8" s="258" t="s">
        <v>185</v>
      </c>
      <c r="I8" s="258" t="s">
        <v>186</v>
      </c>
      <c r="J8" s="259"/>
      <c r="K8" s="258" t="s">
        <v>187</v>
      </c>
      <c r="L8" s="258" t="s">
        <v>188</v>
      </c>
      <c r="M8" s="258" t="s">
        <v>189</v>
      </c>
      <c r="N8" s="259"/>
      <c r="O8" s="258" t="s">
        <v>180</v>
      </c>
      <c r="P8" s="258" t="s">
        <v>181</v>
      </c>
      <c r="Q8" s="258" t="s">
        <v>182</v>
      </c>
      <c r="R8" s="258" t="s">
        <v>183</v>
      </c>
      <c r="S8" s="259"/>
      <c r="T8" s="258" t="s">
        <v>190</v>
      </c>
      <c r="U8" s="258" t="s">
        <v>191</v>
      </c>
      <c r="V8" s="258" t="s">
        <v>192</v>
      </c>
      <c r="W8" s="259"/>
      <c r="X8" s="258" t="s">
        <v>193</v>
      </c>
      <c r="Y8" s="258" t="s">
        <v>194</v>
      </c>
      <c r="Z8" s="258" t="s">
        <v>195</v>
      </c>
      <c r="AA8" s="259"/>
      <c r="AB8" s="258" t="s">
        <v>193</v>
      </c>
      <c r="AC8" s="258" t="s">
        <v>194</v>
      </c>
      <c r="AD8" s="258" t="s">
        <v>195</v>
      </c>
      <c r="AE8" s="258" t="s">
        <v>196</v>
      </c>
      <c r="AF8" s="259"/>
      <c r="AG8" s="258" t="s">
        <v>184</v>
      </c>
      <c r="AH8" s="258" t="s">
        <v>185</v>
      </c>
      <c r="AI8" s="258" t="s">
        <v>186</v>
      </c>
      <c r="AJ8" s="259"/>
      <c r="AK8" s="258" t="s">
        <v>197</v>
      </c>
      <c r="AL8" s="258" t="s">
        <v>198</v>
      </c>
      <c r="AM8" s="258" t="s">
        <v>199</v>
      </c>
      <c r="AN8" s="258" t="s">
        <v>200</v>
      </c>
      <c r="AO8" s="258" t="s">
        <v>180</v>
      </c>
      <c r="AP8" s="258" t="s">
        <v>181</v>
      </c>
      <c r="AQ8" s="258" t="s">
        <v>182</v>
      </c>
      <c r="AR8" s="258" t="s">
        <v>183</v>
      </c>
      <c r="AS8" s="259"/>
      <c r="AT8" s="258" t="s">
        <v>184</v>
      </c>
      <c r="AU8" s="258" t="s">
        <v>185</v>
      </c>
      <c r="AV8" s="258" t="s">
        <v>186</v>
      </c>
      <c r="AW8" s="259"/>
      <c r="AX8" s="258" t="s">
        <v>201</v>
      </c>
      <c r="AY8" s="258" t="s">
        <v>202</v>
      </c>
      <c r="AZ8" s="258" t="s">
        <v>203</v>
      </c>
      <c r="BA8" s="258" t="s">
        <v>204</v>
      </c>
      <c r="BB8" s="265"/>
      <c r="BC8" s="271"/>
      <c r="BD8" s="272"/>
      <c r="BE8" s="272"/>
      <c r="BF8" s="272"/>
      <c r="BG8" s="272"/>
      <c r="BH8" s="273"/>
      <c r="BO8" s="104"/>
      <c r="BP8" s="104"/>
    </row>
    <row r="9" spans="1:68" ht="15.75" customHeight="1">
      <c r="A9" s="253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5"/>
      <c r="BC9" s="266" t="s">
        <v>205</v>
      </c>
      <c r="BD9" s="267"/>
      <c r="BE9" s="266" t="s">
        <v>206</v>
      </c>
      <c r="BF9" s="267"/>
      <c r="BG9" s="266" t="s">
        <v>207</v>
      </c>
      <c r="BH9" s="267"/>
      <c r="BO9" s="99"/>
      <c r="BP9" s="99"/>
    </row>
    <row r="10" spans="1:68" ht="25.5" customHeight="1">
      <c r="A10" s="254"/>
      <c r="B10" s="111">
        <v>1</v>
      </c>
      <c r="C10" s="111">
        <v>2</v>
      </c>
      <c r="D10" s="111">
        <v>3</v>
      </c>
      <c r="E10" s="111">
        <v>4</v>
      </c>
      <c r="F10" s="111">
        <v>5</v>
      </c>
      <c r="G10" s="111">
        <v>6</v>
      </c>
      <c r="H10" s="111">
        <v>7</v>
      </c>
      <c r="I10" s="111">
        <v>8</v>
      </c>
      <c r="J10" s="111">
        <v>9</v>
      </c>
      <c r="K10" s="111">
        <v>10</v>
      </c>
      <c r="L10" s="111">
        <v>11</v>
      </c>
      <c r="M10" s="111">
        <v>12</v>
      </c>
      <c r="N10" s="111">
        <v>13</v>
      </c>
      <c r="O10" s="111">
        <v>14</v>
      </c>
      <c r="P10" s="111">
        <v>15</v>
      </c>
      <c r="Q10" s="111">
        <v>16</v>
      </c>
      <c r="R10" s="111">
        <v>17</v>
      </c>
      <c r="S10" s="111">
        <v>18</v>
      </c>
      <c r="T10" s="111">
        <v>19</v>
      </c>
      <c r="U10" s="111">
        <v>20</v>
      </c>
      <c r="V10" s="111">
        <v>21</v>
      </c>
      <c r="W10" s="111">
        <v>22</v>
      </c>
      <c r="X10" s="111">
        <v>23</v>
      </c>
      <c r="Y10" s="111">
        <v>24</v>
      </c>
      <c r="Z10" s="111">
        <v>25</v>
      </c>
      <c r="AA10" s="111">
        <v>26</v>
      </c>
      <c r="AB10" s="111">
        <v>27</v>
      </c>
      <c r="AC10" s="111">
        <v>28</v>
      </c>
      <c r="AD10" s="111">
        <v>29</v>
      </c>
      <c r="AE10" s="111">
        <v>30</v>
      </c>
      <c r="AF10" s="111">
        <v>31</v>
      </c>
      <c r="AG10" s="111">
        <v>32</v>
      </c>
      <c r="AH10" s="111">
        <v>33</v>
      </c>
      <c r="AI10" s="111">
        <v>34</v>
      </c>
      <c r="AJ10" s="111">
        <v>35</v>
      </c>
      <c r="AK10" s="111">
        <v>36</v>
      </c>
      <c r="AL10" s="111">
        <v>37</v>
      </c>
      <c r="AM10" s="111">
        <v>38</v>
      </c>
      <c r="AN10" s="111">
        <v>39</v>
      </c>
      <c r="AO10" s="111">
        <v>40</v>
      </c>
      <c r="AP10" s="111">
        <v>41</v>
      </c>
      <c r="AQ10" s="111">
        <v>42</v>
      </c>
      <c r="AR10" s="111">
        <v>43</v>
      </c>
      <c r="AS10" s="111">
        <v>44</v>
      </c>
      <c r="AT10" s="111">
        <v>45</v>
      </c>
      <c r="AU10" s="111">
        <v>46</v>
      </c>
      <c r="AV10" s="111">
        <v>47</v>
      </c>
      <c r="AW10" s="111">
        <v>48</v>
      </c>
      <c r="AX10" s="111">
        <v>49</v>
      </c>
      <c r="AY10" s="111">
        <v>50</v>
      </c>
      <c r="AZ10" s="111">
        <v>51</v>
      </c>
      <c r="BA10" s="112">
        <v>52</v>
      </c>
      <c r="BB10" s="265"/>
      <c r="BC10" s="113" t="s">
        <v>208</v>
      </c>
      <c r="BD10" s="114" t="s">
        <v>209</v>
      </c>
      <c r="BE10" s="113" t="s">
        <v>208</v>
      </c>
      <c r="BF10" s="114" t="s">
        <v>209</v>
      </c>
      <c r="BG10" s="113" t="s">
        <v>208</v>
      </c>
      <c r="BH10" s="114" t="s">
        <v>209</v>
      </c>
      <c r="BO10" s="106"/>
      <c r="BP10" s="106"/>
    </row>
    <row r="11" spans="1:68" ht="15.75">
      <c r="A11" s="274" t="s">
        <v>210</v>
      </c>
      <c r="B11" s="276"/>
      <c r="C11" s="276"/>
      <c r="D11" s="276"/>
      <c r="E11" s="276"/>
      <c r="F11" s="278"/>
      <c r="G11" s="278"/>
      <c r="H11" s="278"/>
      <c r="I11" s="278"/>
      <c r="J11" s="278"/>
      <c r="K11" s="278"/>
      <c r="L11" s="278"/>
      <c r="M11" s="278"/>
      <c r="N11" s="278"/>
      <c r="O11" s="276"/>
      <c r="P11" s="276"/>
      <c r="Q11" s="276"/>
      <c r="R11" s="276" t="s">
        <v>211</v>
      </c>
      <c r="S11" s="278" t="s">
        <v>212</v>
      </c>
      <c r="T11" s="278" t="s">
        <v>212</v>
      </c>
      <c r="U11" s="276"/>
      <c r="V11" s="276"/>
      <c r="W11" s="276"/>
      <c r="X11" s="278"/>
      <c r="Y11" s="278"/>
      <c r="Z11" s="276"/>
      <c r="AA11" s="276"/>
      <c r="AB11" s="280"/>
      <c r="AC11" s="280"/>
      <c r="AD11" s="278"/>
      <c r="AE11" s="278"/>
      <c r="AF11" s="276"/>
      <c r="AG11" s="278"/>
      <c r="AH11" s="278"/>
      <c r="AI11" s="278"/>
      <c r="AJ11" s="278"/>
      <c r="AK11" s="278"/>
      <c r="AL11" s="278"/>
      <c r="AM11" s="276"/>
      <c r="AN11" s="278"/>
      <c r="AO11" s="278"/>
      <c r="AP11" s="278"/>
      <c r="AQ11" s="278"/>
      <c r="AR11" s="278" t="s">
        <v>211</v>
      </c>
      <c r="AS11" s="276" t="s">
        <v>212</v>
      </c>
      <c r="AT11" s="276" t="s">
        <v>212</v>
      </c>
      <c r="AU11" s="276" t="s">
        <v>212</v>
      </c>
      <c r="AV11" s="276" t="s">
        <v>212</v>
      </c>
      <c r="AW11" s="276" t="s">
        <v>212</v>
      </c>
      <c r="AX11" s="276" t="s">
        <v>212</v>
      </c>
      <c r="AY11" s="276" t="s">
        <v>212</v>
      </c>
      <c r="AZ11" s="276" t="s">
        <v>212</v>
      </c>
      <c r="BA11" s="276" t="s">
        <v>212</v>
      </c>
      <c r="BB11" s="274" t="s">
        <v>210</v>
      </c>
      <c r="BC11" s="281">
        <v>39</v>
      </c>
      <c r="BD11" s="283">
        <f>BC11*36</f>
        <v>1404</v>
      </c>
      <c r="BE11" s="281">
        <v>16</v>
      </c>
      <c r="BF11" s="283">
        <f>BE11*36</f>
        <v>576</v>
      </c>
      <c r="BG11" s="281">
        <v>23</v>
      </c>
      <c r="BH11" s="283">
        <f>BG11*36</f>
        <v>828</v>
      </c>
      <c r="BO11" s="106"/>
      <c r="BP11" s="106"/>
    </row>
    <row r="12" spans="1:68" ht="12.75" customHeight="1">
      <c r="A12" s="275"/>
      <c r="B12" s="277"/>
      <c r="C12" s="277"/>
      <c r="D12" s="277"/>
      <c r="E12" s="277"/>
      <c r="F12" s="279"/>
      <c r="G12" s="279"/>
      <c r="H12" s="279"/>
      <c r="I12" s="277"/>
      <c r="J12" s="279"/>
      <c r="K12" s="279"/>
      <c r="L12" s="279"/>
      <c r="M12" s="279"/>
      <c r="N12" s="279"/>
      <c r="O12" s="277"/>
      <c r="P12" s="277"/>
      <c r="Q12" s="277"/>
      <c r="R12" s="277"/>
      <c r="S12" s="279"/>
      <c r="T12" s="279"/>
      <c r="U12" s="277"/>
      <c r="V12" s="277"/>
      <c r="W12" s="277"/>
      <c r="X12" s="279"/>
      <c r="Y12" s="279"/>
      <c r="Z12" s="277"/>
      <c r="AA12" s="277"/>
      <c r="AB12" s="279"/>
      <c r="AC12" s="279"/>
      <c r="AD12" s="279"/>
      <c r="AE12" s="279"/>
      <c r="AF12" s="277"/>
      <c r="AG12" s="279"/>
      <c r="AH12" s="279"/>
      <c r="AI12" s="279"/>
      <c r="AJ12" s="279"/>
      <c r="AK12" s="279"/>
      <c r="AL12" s="279"/>
      <c r="AM12" s="277"/>
      <c r="AN12" s="279"/>
      <c r="AO12" s="279"/>
      <c r="AP12" s="279"/>
      <c r="AQ12" s="279"/>
      <c r="AR12" s="279"/>
      <c r="AS12" s="277"/>
      <c r="AT12" s="277"/>
      <c r="AU12" s="277"/>
      <c r="AV12" s="277"/>
      <c r="AW12" s="277"/>
      <c r="AX12" s="277"/>
      <c r="AY12" s="277"/>
      <c r="AZ12" s="277"/>
      <c r="BA12" s="277"/>
      <c r="BB12" s="275"/>
      <c r="BC12" s="282"/>
      <c r="BD12" s="284"/>
      <c r="BE12" s="282"/>
      <c r="BF12" s="284"/>
      <c r="BG12" s="282"/>
      <c r="BH12" s="284"/>
      <c r="BO12" s="107"/>
      <c r="BP12" s="107"/>
    </row>
    <row r="13" spans="1:68" ht="15.75" customHeight="1">
      <c r="A13" s="274" t="s">
        <v>213</v>
      </c>
      <c r="B13" s="276"/>
      <c r="C13" s="276"/>
      <c r="D13" s="276"/>
      <c r="E13" s="276"/>
      <c r="F13" s="278"/>
      <c r="G13" s="278"/>
      <c r="H13" s="278"/>
      <c r="I13" s="278"/>
      <c r="J13" s="278"/>
      <c r="K13" s="278"/>
      <c r="L13" s="278"/>
      <c r="M13" s="278"/>
      <c r="N13" s="278"/>
      <c r="O13" s="276"/>
      <c r="P13" s="276"/>
      <c r="Q13" s="276"/>
      <c r="R13" s="276" t="s">
        <v>211</v>
      </c>
      <c r="S13" s="278" t="s">
        <v>212</v>
      </c>
      <c r="T13" s="278" t="s">
        <v>212</v>
      </c>
      <c r="U13" s="276" t="s">
        <v>214</v>
      </c>
      <c r="V13" s="276" t="s">
        <v>214</v>
      </c>
      <c r="W13" s="276"/>
      <c r="X13" s="278"/>
      <c r="Y13" s="278"/>
      <c r="Z13" s="276"/>
      <c r="AA13" s="276"/>
      <c r="AB13" s="280"/>
      <c r="AC13" s="280"/>
      <c r="AD13" s="278"/>
      <c r="AE13" s="278"/>
      <c r="AF13" s="276"/>
      <c r="AG13" s="278"/>
      <c r="AH13" s="278"/>
      <c r="AI13" s="278"/>
      <c r="AJ13" s="278"/>
      <c r="AK13" s="278"/>
      <c r="AL13" s="278"/>
      <c r="AM13" s="276"/>
      <c r="AN13" s="278"/>
      <c r="AO13" s="276" t="s">
        <v>211</v>
      </c>
      <c r="AP13" s="278" t="s">
        <v>216</v>
      </c>
      <c r="AQ13" s="278" t="s">
        <v>216</v>
      </c>
      <c r="AR13" s="278" t="s">
        <v>216</v>
      </c>
      <c r="AS13" s="276" t="s">
        <v>212</v>
      </c>
      <c r="AT13" s="276" t="s">
        <v>212</v>
      </c>
      <c r="AU13" s="276" t="s">
        <v>212</v>
      </c>
      <c r="AV13" s="276" t="s">
        <v>212</v>
      </c>
      <c r="AW13" s="276" t="s">
        <v>212</v>
      </c>
      <c r="AX13" s="276" t="s">
        <v>212</v>
      </c>
      <c r="AY13" s="276" t="s">
        <v>212</v>
      </c>
      <c r="AZ13" s="276" t="s">
        <v>212</v>
      </c>
      <c r="BA13" s="276" t="s">
        <v>212</v>
      </c>
      <c r="BB13" s="274" t="s">
        <v>213</v>
      </c>
      <c r="BC13" s="281">
        <v>34</v>
      </c>
      <c r="BD13" s="283">
        <f>BC13*36</f>
        <v>1224</v>
      </c>
      <c r="BE13" s="281">
        <v>16</v>
      </c>
      <c r="BF13" s="283">
        <f>BE13*36</f>
        <v>576</v>
      </c>
      <c r="BG13" s="281">
        <v>18</v>
      </c>
      <c r="BH13" s="283">
        <f>BG13*36</f>
        <v>648</v>
      </c>
      <c r="BO13" s="107"/>
      <c r="BP13" s="107"/>
    </row>
    <row r="14" spans="1:68" ht="12.75">
      <c r="A14" s="275"/>
      <c r="B14" s="277"/>
      <c r="C14" s="277"/>
      <c r="D14" s="277"/>
      <c r="E14" s="277"/>
      <c r="F14" s="279"/>
      <c r="G14" s="279"/>
      <c r="H14" s="279"/>
      <c r="I14" s="277"/>
      <c r="J14" s="279"/>
      <c r="K14" s="279"/>
      <c r="L14" s="279"/>
      <c r="M14" s="279"/>
      <c r="N14" s="279"/>
      <c r="O14" s="277"/>
      <c r="P14" s="277"/>
      <c r="Q14" s="277"/>
      <c r="R14" s="277"/>
      <c r="S14" s="279"/>
      <c r="T14" s="279"/>
      <c r="U14" s="277"/>
      <c r="V14" s="277"/>
      <c r="W14" s="277"/>
      <c r="X14" s="279"/>
      <c r="Y14" s="279"/>
      <c r="Z14" s="277"/>
      <c r="AA14" s="277"/>
      <c r="AB14" s="279"/>
      <c r="AC14" s="279"/>
      <c r="AD14" s="279"/>
      <c r="AE14" s="279"/>
      <c r="AF14" s="277"/>
      <c r="AG14" s="279"/>
      <c r="AH14" s="279"/>
      <c r="AI14" s="279"/>
      <c r="AJ14" s="279"/>
      <c r="AK14" s="279"/>
      <c r="AL14" s="279"/>
      <c r="AM14" s="277"/>
      <c r="AN14" s="279"/>
      <c r="AO14" s="277"/>
      <c r="AP14" s="279"/>
      <c r="AQ14" s="279"/>
      <c r="AR14" s="279"/>
      <c r="AS14" s="277"/>
      <c r="AT14" s="277"/>
      <c r="AU14" s="277"/>
      <c r="AV14" s="277"/>
      <c r="AW14" s="277"/>
      <c r="AX14" s="277"/>
      <c r="AY14" s="277"/>
      <c r="AZ14" s="277"/>
      <c r="BA14" s="277"/>
      <c r="BB14" s="275"/>
      <c r="BC14" s="282"/>
      <c r="BD14" s="284"/>
      <c r="BE14" s="282"/>
      <c r="BF14" s="284"/>
      <c r="BG14" s="282"/>
      <c r="BH14" s="284"/>
      <c r="BO14" s="107"/>
      <c r="BP14" s="107"/>
    </row>
    <row r="15" spans="1:68" ht="12.75">
      <c r="A15" s="274" t="s">
        <v>215</v>
      </c>
      <c r="B15" s="276"/>
      <c r="C15" s="276"/>
      <c r="D15" s="276"/>
      <c r="E15" s="276"/>
      <c r="F15" s="276"/>
      <c r="G15" s="276"/>
      <c r="H15" s="276"/>
      <c r="I15" s="276"/>
      <c r="J15" s="278"/>
      <c r="K15" s="276" t="s">
        <v>216</v>
      </c>
      <c r="L15" s="276" t="s">
        <v>216</v>
      </c>
      <c r="M15" s="276" t="s">
        <v>216</v>
      </c>
      <c r="N15" s="276"/>
      <c r="O15" s="276"/>
      <c r="P15" s="278"/>
      <c r="Q15" s="276"/>
      <c r="R15" s="276" t="s">
        <v>211</v>
      </c>
      <c r="S15" s="276" t="s">
        <v>212</v>
      </c>
      <c r="T15" s="276" t="s">
        <v>212</v>
      </c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80" t="s">
        <v>217</v>
      </c>
      <c r="AJ15" s="280" t="s">
        <v>217</v>
      </c>
      <c r="AK15" s="280" t="s">
        <v>217</v>
      </c>
      <c r="AL15" s="280" t="s">
        <v>217</v>
      </c>
      <c r="AM15" s="289" t="s">
        <v>218</v>
      </c>
      <c r="AN15" s="289" t="s">
        <v>218</v>
      </c>
      <c r="AO15" s="289" t="s">
        <v>218</v>
      </c>
      <c r="AP15" s="289" t="s">
        <v>218</v>
      </c>
      <c r="AQ15" s="278" t="s">
        <v>215</v>
      </c>
      <c r="AR15" s="278" t="s">
        <v>215</v>
      </c>
      <c r="AS15" s="285" t="s">
        <v>251</v>
      </c>
      <c r="AT15" s="285" t="s">
        <v>251</v>
      </c>
      <c r="AU15" s="287" t="s">
        <v>251</v>
      </c>
      <c r="AV15" s="287" t="s">
        <v>251</v>
      </c>
      <c r="AW15" s="287" t="s">
        <v>251</v>
      </c>
      <c r="AX15" s="287" t="s">
        <v>251</v>
      </c>
      <c r="AY15" s="287" t="s">
        <v>251</v>
      </c>
      <c r="AZ15" s="287" t="s">
        <v>251</v>
      </c>
      <c r="BA15" s="287" t="s">
        <v>251</v>
      </c>
      <c r="BB15" s="274" t="s">
        <v>215</v>
      </c>
      <c r="BC15" s="281">
        <v>27</v>
      </c>
      <c r="BD15" s="283">
        <f>BC15*36</f>
        <v>972</v>
      </c>
      <c r="BE15" s="281">
        <v>13</v>
      </c>
      <c r="BF15" s="283">
        <f>BE15*36</f>
        <v>468</v>
      </c>
      <c r="BG15" s="281">
        <v>14</v>
      </c>
      <c r="BH15" s="283">
        <f>BG15*36</f>
        <v>504</v>
      </c>
      <c r="BO15" s="107"/>
      <c r="BP15" s="107"/>
    </row>
    <row r="16" spans="1:68" ht="12.75">
      <c r="A16" s="275"/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9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286"/>
      <c r="AT16" s="286"/>
      <c r="AU16" s="288"/>
      <c r="AV16" s="288"/>
      <c r="AW16" s="288"/>
      <c r="AX16" s="288"/>
      <c r="AY16" s="288"/>
      <c r="AZ16" s="288"/>
      <c r="BA16" s="288"/>
      <c r="BB16" s="275"/>
      <c r="BC16" s="282"/>
      <c r="BD16" s="284"/>
      <c r="BE16" s="282"/>
      <c r="BF16" s="284"/>
      <c r="BG16" s="282"/>
      <c r="BH16" s="284"/>
      <c r="BO16" s="107"/>
      <c r="BP16" s="107"/>
    </row>
    <row r="17" spans="1:68" ht="12.7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115" t="s">
        <v>18</v>
      </c>
      <c r="BC17" s="116">
        <f aca="true" t="shared" si="0" ref="BC17:BH17">SUM(BC11:BC16)</f>
        <v>100</v>
      </c>
      <c r="BD17" s="116">
        <f t="shared" si="0"/>
        <v>3600</v>
      </c>
      <c r="BE17" s="116">
        <f t="shared" si="0"/>
        <v>45</v>
      </c>
      <c r="BF17" s="116">
        <f t="shared" si="0"/>
        <v>1620</v>
      </c>
      <c r="BG17" s="116">
        <f t="shared" si="0"/>
        <v>55</v>
      </c>
      <c r="BH17" s="116">
        <f t="shared" si="0"/>
        <v>1980</v>
      </c>
      <c r="BO17" s="107"/>
      <c r="BP17" s="107"/>
    </row>
    <row r="18" spans="1:68" ht="13.5" thickBot="1">
      <c r="A18" s="117" t="s">
        <v>219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9"/>
      <c r="AW18" s="119"/>
      <c r="AX18" s="119"/>
      <c r="AY18" s="119"/>
      <c r="AZ18" s="119"/>
      <c r="BA18" s="119"/>
      <c r="BB18" s="119"/>
      <c r="BC18" s="119"/>
      <c r="BD18" s="119"/>
      <c r="BE18" s="118"/>
      <c r="BF18" s="118"/>
      <c r="BG18" s="118"/>
      <c r="BH18" s="118"/>
      <c r="BI18" s="118"/>
      <c r="BJ18" s="118"/>
      <c r="BK18" s="118"/>
      <c r="BL18" s="118"/>
      <c r="BM18" s="120"/>
      <c r="BN18" s="120"/>
      <c r="BO18" s="107"/>
      <c r="BP18" s="107"/>
    </row>
    <row r="19" spans="1:68" ht="13.5" thickBot="1">
      <c r="A19" s="118"/>
      <c r="B19" s="118"/>
      <c r="C19" s="118"/>
      <c r="D19" s="118"/>
      <c r="E19" s="118"/>
      <c r="F19" s="118"/>
      <c r="G19" s="121"/>
      <c r="H19" s="122" t="s">
        <v>179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23" t="s">
        <v>211</v>
      </c>
      <c r="U19" s="122" t="s">
        <v>220</v>
      </c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23" t="s">
        <v>214</v>
      </c>
      <c r="AG19" s="290" t="s">
        <v>27</v>
      </c>
      <c r="AH19" s="290"/>
      <c r="AI19" s="290"/>
      <c r="AJ19" s="290"/>
      <c r="AK19" s="290"/>
      <c r="AL19" s="290"/>
      <c r="AM19" s="290"/>
      <c r="AN19" s="290"/>
      <c r="AO19" s="290"/>
      <c r="AP19" s="290"/>
      <c r="AQ19" s="290"/>
      <c r="AR19" s="290"/>
      <c r="AS19" s="118"/>
      <c r="AT19" s="123" t="s">
        <v>216</v>
      </c>
      <c r="AU19" s="291" t="s">
        <v>226</v>
      </c>
      <c r="AV19" s="291"/>
      <c r="AW19" s="291"/>
      <c r="AX19" s="291"/>
      <c r="AY19" s="291"/>
      <c r="AZ19" s="291"/>
      <c r="BA19" s="291"/>
      <c r="BB19" s="291"/>
      <c r="BC19" s="291"/>
      <c r="BD19" s="291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07"/>
      <c r="BP19" s="107"/>
    </row>
    <row r="20" spans="1:68" ht="18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118"/>
      <c r="AT20" s="118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48"/>
      <c r="BP20" s="148"/>
    </row>
    <row r="21" spans="1:68" ht="13.5" thickBo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</row>
    <row r="22" spans="1:68" ht="16.5" thickBot="1">
      <c r="A22" s="99"/>
      <c r="B22" s="99"/>
      <c r="C22" s="99"/>
      <c r="D22" s="99"/>
      <c r="E22" s="99"/>
      <c r="F22" s="99"/>
      <c r="G22" s="123" t="s">
        <v>217</v>
      </c>
      <c r="H22" s="291" t="s">
        <v>227</v>
      </c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118"/>
      <c r="T22" s="124" t="s">
        <v>212</v>
      </c>
      <c r="U22" s="122" t="s">
        <v>221</v>
      </c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25" t="s">
        <v>218</v>
      </c>
      <c r="AG22" s="292" t="s">
        <v>295</v>
      </c>
      <c r="AH22" s="292"/>
      <c r="AI22" s="292"/>
      <c r="AJ22" s="292"/>
      <c r="AK22" s="292"/>
      <c r="AL22" s="292"/>
      <c r="AM22" s="292"/>
      <c r="AN22" s="292"/>
      <c r="AO22" s="292"/>
      <c r="AP22" s="292"/>
      <c r="AQ22" s="99"/>
      <c r="AR22" s="118"/>
      <c r="AS22" s="118"/>
      <c r="AT22" s="216" t="s">
        <v>215</v>
      </c>
      <c r="AU22" s="292" t="s">
        <v>296</v>
      </c>
      <c r="AV22" s="292"/>
      <c r="AW22" s="292"/>
      <c r="AX22" s="292"/>
      <c r="AY22" s="292"/>
      <c r="AZ22" s="292"/>
      <c r="BA22" s="292"/>
      <c r="BB22" s="292"/>
      <c r="BC22" s="126"/>
      <c r="BD22" s="215" t="s">
        <v>251</v>
      </c>
      <c r="BE22" s="248" t="s">
        <v>252</v>
      </c>
      <c r="BF22" s="249"/>
      <c r="BG22" s="249"/>
      <c r="BH22" s="250"/>
      <c r="BI22" s="99"/>
      <c r="BJ22" s="99"/>
      <c r="BK22" s="99"/>
      <c r="BL22" s="99"/>
      <c r="BM22" s="99"/>
      <c r="BN22" s="99"/>
      <c r="BO22" s="99"/>
      <c r="BP22" s="99"/>
    </row>
    <row r="23" spans="1:66" ht="27.75" customHeight="1">
      <c r="A23" s="99"/>
      <c r="B23" s="99"/>
      <c r="C23" s="99"/>
      <c r="D23" s="99"/>
      <c r="E23" s="99"/>
      <c r="F23" s="99"/>
      <c r="G23" s="99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99"/>
      <c r="AR23" s="99"/>
      <c r="AS23" s="99"/>
      <c r="AT23" s="99"/>
      <c r="AU23" s="292"/>
      <c r="AV23" s="292"/>
      <c r="AW23" s="292"/>
      <c r="AX23" s="292"/>
      <c r="AY23" s="292"/>
      <c r="AZ23" s="292"/>
      <c r="BA23" s="292"/>
      <c r="BB23" s="292"/>
      <c r="BC23" s="126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</row>
    <row r="24" spans="1:66" ht="12.75" customHeight="1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118"/>
      <c r="AW24" s="118"/>
      <c r="AX24" s="118"/>
      <c r="AY24" s="118"/>
      <c r="AZ24" s="118"/>
      <c r="BA24" s="118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118"/>
      <c r="BN24" s="118"/>
    </row>
    <row r="25" ht="75.75" customHeight="1"/>
    <row r="34" spans="67:68" ht="12.75">
      <c r="BO34" s="120"/>
      <c r="BP34" s="118"/>
    </row>
    <row r="35" spans="67:68" ht="12.75">
      <c r="BO35" s="118"/>
      <c r="BP35" s="118"/>
    </row>
    <row r="36" spans="67:68" ht="12.75">
      <c r="BO36" s="118"/>
      <c r="BP36" s="118"/>
    </row>
    <row r="37" spans="67:68" ht="12.75">
      <c r="BO37" s="99"/>
      <c r="BP37" s="99"/>
    </row>
    <row r="38" spans="67:68" ht="13.5" customHeight="1">
      <c r="BO38" s="99"/>
      <c r="BP38" s="99"/>
    </row>
    <row r="39" spans="67:68" ht="12.75">
      <c r="BO39" s="99"/>
      <c r="BP39" s="99"/>
    </row>
    <row r="40" spans="67:68" ht="12.75">
      <c r="BO40" s="118"/>
      <c r="BP40" s="118"/>
    </row>
  </sheetData>
  <sheetProtection/>
  <mergeCells count="257">
    <mergeCell ref="BF15:BF16"/>
    <mergeCell ref="BG15:BG16"/>
    <mergeCell ref="AW15:AW16"/>
    <mergeCell ref="H22:R23"/>
    <mergeCell ref="AG22:AP23"/>
    <mergeCell ref="AU22:BB23"/>
    <mergeCell ref="BA15:BA16"/>
    <mergeCell ref="AQ15:AQ16"/>
    <mergeCell ref="AR15:AR16"/>
    <mergeCell ref="AS15:AS16"/>
    <mergeCell ref="BH15:BH16"/>
    <mergeCell ref="BB15:BB16"/>
    <mergeCell ref="BC15:BC16"/>
    <mergeCell ref="BD15:BD16"/>
    <mergeCell ref="BE15:BE16"/>
    <mergeCell ref="AG19:AR20"/>
    <mergeCell ref="AU19:BD20"/>
    <mergeCell ref="AX15:AX16"/>
    <mergeCell ref="AY15:AY16"/>
    <mergeCell ref="AZ15:AZ16"/>
    <mergeCell ref="AT15:AT16"/>
    <mergeCell ref="AU15:AU16"/>
    <mergeCell ref="AV15:AV16"/>
    <mergeCell ref="AK15:AK16"/>
    <mergeCell ref="AL15:AL16"/>
    <mergeCell ref="AM15:AM16"/>
    <mergeCell ref="AN15:AN16"/>
    <mergeCell ref="AO15:AO16"/>
    <mergeCell ref="AP15:AP16"/>
    <mergeCell ref="AE15:AE16"/>
    <mergeCell ref="AF15:AF16"/>
    <mergeCell ref="AG15:AG16"/>
    <mergeCell ref="AH15:AH16"/>
    <mergeCell ref="AI15:AI16"/>
    <mergeCell ref="AJ15:AJ16"/>
    <mergeCell ref="Y15:Y16"/>
    <mergeCell ref="Z15:Z16"/>
    <mergeCell ref="AA15:AA16"/>
    <mergeCell ref="AB15:AB16"/>
    <mergeCell ref="AC15:AC16"/>
    <mergeCell ref="AD15:AD16"/>
    <mergeCell ref="S15:S16"/>
    <mergeCell ref="T15:T16"/>
    <mergeCell ref="U15:U16"/>
    <mergeCell ref="V15:V16"/>
    <mergeCell ref="W15:W16"/>
    <mergeCell ref="X15:X16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BE13:BE14"/>
    <mergeCell ref="BF13:BF14"/>
    <mergeCell ref="BG13:BG14"/>
    <mergeCell ref="BH13:BH14"/>
    <mergeCell ref="A15:A16"/>
    <mergeCell ref="B15:B16"/>
    <mergeCell ref="C15:C16"/>
    <mergeCell ref="D15:D16"/>
    <mergeCell ref="E15:E16"/>
    <mergeCell ref="F15:F16"/>
    <mergeCell ref="AY13:AY14"/>
    <mergeCell ref="AZ13:AZ14"/>
    <mergeCell ref="BA13:BA14"/>
    <mergeCell ref="BB13:BB14"/>
    <mergeCell ref="BC13:BC14"/>
    <mergeCell ref="BD13:BD14"/>
    <mergeCell ref="AS13:AS14"/>
    <mergeCell ref="AT13:AT14"/>
    <mergeCell ref="AU13:AU14"/>
    <mergeCell ref="AV13:AV14"/>
    <mergeCell ref="AW13:AW14"/>
    <mergeCell ref="AX13:AX14"/>
    <mergeCell ref="AK13:AK14"/>
    <mergeCell ref="AL13:AL14"/>
    <mergeCell ref="AM13:AM14"/>
    <mergeCell ref="AN13:AN14"/>
    <mergeCell ref="AO13:AO14"/>
    <mergeCell ref="AR13:AR14"/>
    <mergeCell ref="AQ13:AQ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BC11:BC12"/>
    <mergeCell ref="BD11:BD12"/>
    <mergeCell ref="BE11:BE12"/>
    <mergeCell ref="BF11:BF12"/>
    <mergeCell ref="BG11:BG12"/>
    <mergeCell ref="BH11:BH12"/>
    <mergeCell ref="AW11:AW12"/>
    <mergeCell ref="AX11:AX12"/>
    <mergeCell ref="AY11:AY12"/>
    <mergeCell ref="AZ11:AZ12"/>
    <mergeCell ref="BA11:BA12"/>
    <mergeCell ref="BB11:BB12"/>
    <mergeCell ref="AQ11:AQ12"/>
    <mergeCell ref="AR11:AR12"/>
    <mergeCell ref="AS11:AS12"/>
    <mergeCell ref="AT11:AT12"/>
    <mergeCell ref="AU11:AU12"/>
    <mergeCell ref="AV11:AV12"/>
    <mergeCell ref="AK11:AK12"/>
    <mergeCell ref="AL11:AL12"/>
    <mergeCell ref="AM11:AM12"/>
    <mergeCell ref="AN11:AN12"/>
    <mergeCell ref="AO11:AO12"/>
    <mergeCell ref="AP11:AP12"/>
    <mergeCell ref="AE11:AE12"/>
    <mergeCell ref="AF11:AF12"/>
    <mergeCell ref="AG11:AG12"/>
    <mergeCell ref="AH11:AH12"/>
    <mergeCell ref="AI11:AI12"/>
    <mergeCell ref="AJ11:AJ12"/>
    <mergeCell ref="Y11:Y12"/>
    <mergeCell ref="Z11:Z12"/>
    <mergeCell ref="AA11:AA12"/>
    <mergeCell ref="AB11:AB12"/>
    <mergeCell ref="AC11:AC12"/>
    <mergeCell ref="AD11:AD12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  <mergeCell ref="AZ8:AZ9"/>
    <mergeCell ref="BA8:BA9"/>
    <mergeCell ref="BC9:BD9"/>
    <mergeCell ref="BE9:BF9"/>
    <mergeCell ref="BC7:BH8"/>
    <mergeCell ref="BG9:BH9"/>
    <mergeCell ref="AN8:AN9"/>
    <mergeCell ref="AO8:AO9"/>
    <mergeCell ref="AU8:AU9"/>
    <mergeCell ref="AV8:AV9"/>
    <mergeCell ref="AX8:AX9"/>
    <mergeCell ref="AY8:AY9"/>
    <mergeCell ref="AB8:AB9"/>
    <mergeCell ref="AC8:AC9"/>
    <mergeCell ref="AA7:AA9"/>
    <mergeCell ref="AB7:AE7"/>
    <mergeCell ref="AL8:AL9"/>
    <mergeCell ref="AM8:AM9"/>
    <mergeCell ref="AF7:AF9"/>
    <mergeCell ref="AG7:AI7"/>
    <mergeCell ref="AJ7:AJ9"/>
    <mergeCell ref="AK7:AN7"/>
    <mergeCell ref="I8:I9"/>
    <mergeCell ref="K8:K9"/>
    <mergeCell ref="L8:L9"/>
    <mergeCell ref="M8:M9"/>
    <mergeCell ref="O8:O9"/>
    <mergeCell ref="P8:P9"/>
    <mergeCell ref="N7:N9"/>
    <mergeCell ref="O7:R7"/>
    <mergeCell ref="B8:B9"/>
    <mergeCell ref="C8:C9"/>
    <mergeCell ref="D8:D9"/>
    <mergeCell ref="E8:E9"/>
    <mergeCell ref="G8:G9"/>
    <mergeCell ref="H8:H9"/>
    <mergeCell ref="AO7:AR7"/>
    <mergeCell ref="AS7:AS9"/>
    <mergeCell ref="AT7:AV7"/>
    <mergeCell ref="AW7:AW9"/>
    <mergeCell ref="AX7:BA7"/>
    <mergeCell ref="BB7:BB10"/>
    <mergeCell ref="AP8:AP9"/>
    <mergeCell ref="AQ8:AQ9"/>
    <mergeCell ref="AR8:AR9"/>
    <mergeCell ref="AT8:AT9"/>
    <mergeCell ref="AD8:AD9"/>
    <mergeCell ref="AE8:AE9"/>
    <mergeCell ref="AG8:AG9"/>
    <mergeCell ref="AH8:AH9"/>
    <mergeCell ref="AI8:AI9"/>
    <mergeCell ref="AK8:AK9"/>
    <mergeCell ref="W7:W9"/>
    <mergeCell ref="X7:Z7"/>
    <mergeCell ref="Q8:Q9"/>
    <mergeCell ref="R8:R9"/>
    <mergeCell ref="T8:T9"/>
    <mergeCell ref="U8:U9"/>
    <mergeCell ref="V8:V9"/>
    <mergeCell ref="X8:X9"/>
    <mergeCell ref="Y8:Y9"/>
    <mergeCell ref="Z8:Z9"/>
    <mergeCell ref="BE22:BH22"/>
    <mergeCell ref="A4:BA4"/>
    <mergeCell ref="A7:A10"/>
    <mergeCell ref="B7:E7"/>
    <mergeCell ref="F7:F9"/>
    <mergeCell ref="G7:I7"/>
    <mergeCell ref="J7:J9"/>
    <mergeCell ref="K7:M7"/>
    <mergeCell ref="S7:S9"/>
    <mergeCell ref="T7:V7"/>
  </mergeCells>
  <conditionalFormatting sqref="BF13 BF15:BF16 BH13:BH16">
    <cfRule type="expression" priority="12" dxfId="1" stopIfTrue="1">
      <formula>AND(BF13&gt;0,BF13-4&gt;BE13*ОбязУчебНагрузка)</formula>
    </cfRule>
  </conditionalFormatting>
  <conditionalFormatting sqref="BD13 BD15">
    <cfRule type="expression" priority="9" dxfId="1" stopIfTrue="1">
      <formula>AND(BD13&gt;0,BD13-4&gt;BC13*ОбязУчебНагрузка)</formula>
    </cfRule>
  </conditionalFormatting>
  <conditionalFormatting sqref="BD13 BD15">
    <cfRule type="expression" priority="8" dxfId="1" stopIfTrue="1">
      <formula>AND(BD13&gt;0,BD13-4&gt;BC13*ОбязУчебНагрузка)</formula>
    </cfRule>
  </conditionalFormatting>
  <conditionalFormatting sqref="BH13 BH15">
    <cfRule type="expression" priority="7" dxfId="1" stopIfTrue="1">
      <formula>AND(BH13&gt;0,BH13-4&gt;BG13*ОбязУчебНагрузка)</formula>
    </cfRule>
  </conditionalFormatting>
  <conditionalFormatting sqref="BH13 BH15">
    <cfRule type="expression" priority="6" dxfId="1" stopIfTrue="1">
      <formula>AND(BH13&gt;0,BH13-4&gt;BG13*ОбязУчебНагрузка)</formula>
    </cfRule>
  </conditionalFormatting>
  <conditionalFormatting sqref="BF11 BH11:BH12">
    <cfRule type="expression" priority="5" dxfId="1" stopIfTrue="1">
      <formula>AND(BF11&gt;0,BF11-4&gt;BE11*ОбязУчебНагрузка)</formula>
    </cfRule>
  </conditionalFormatting>
  <conditionalFormatting sqref="BD11">
    <cfRule type="expression" priority="4" dxfId="1" stopIfTrue="1">
      <formula>AND(BD11&gt;0,BD11-4&gt;BC11*ОбязУчебНагрузка)</formula>
    </cfRule>
  </conditionalFormatting>
  <conditionalFormatting sqref="BD11">
    <cfRule type="expression" priority="3" dxfId="1" stopIfTrue="1">
      <formula>AND(BD11&gt;0,BD11-4&gt;BC11*ОбязУчебНагрузка)</formula>
    </cfRule>
  </conditionalFormatting>
  <conditionalFormatting sqref="BH11">
    <cfRule type="expression" priority="2" dxfId="1" stopIfTrue="1">
      <formula>AND(BH11&gt;0,BH11-4&gt;BG11*ОбязУчебНагрузка)</formula>
    </cfRule>
  </conditionalFormatting>
  <conditionalFormatting sqref="BH11">
    <cfRule type="expression" priority="1" dxfId="1" stopIfTrue="1">
      <formula>AND(BH11&gt;0,BH11-4&gt;BG11*ОбязУчебНагрузка)</formula>
    </cfRule>
  </conditionalFormatting>
  <printOptions horizontalCentered="1"/>
  <pageMargins left="0.35433070866141736" right="0.15748031496062992" top="0.984251968503937" bottom="0.984251968503937" header="0.5118110236220472" footer="0.5118110236220472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7"/>
  <sheetViews>
    <sheetView view="pageBreakPreview" zoomScale="88" zoomScaleSheetLayoutView="88" workbookViewId="0" topLeftCell="A58">
      <selection activeCell="R4" sqref="R4"/>
    </sheetView>
  </sheetViews>
  <sheetFormatPr defaultColWidth="9.140625" defaultRowHeight="12.75"/>
  <cols>
    <col min="1" max="1" width="10.57421875" style="0" customWidth="1"/>
    <col min="2" max="2" width="38.140625" style="0" customWidth="1"/>
    <col min="3" max="3" width="15.8515625" style="0" customWidth="1"/>
    <col min="4" max="4" width="6.57421875" style="0" customWidth="1"/>
    <col min="5" max="5" width="5.57421875" style="0" customWidth="1"/>
    <col min="6" max="7" width="5.28125" style="0" customWidth="1"/>
    <col min="8" max="8" width="5.140625" style="0" customWidth="1"/>
    <col min="9" max="9" width="6.140625" style="0" customWidth="1"/>
    <col min="10" max="10" width="5.140625" style="0" customWidth="1"/>
    <col min="11" max="11" width="5.28125" style="0" customWidth="1"/>
    <col min="12" max="12" width="6.7109375" style="0" customWidth="1"/>
    <col min="13" max="13" width="4.7109375" style="0" customWidth="1"/>
    <col min="14" max="14" width="4.8515625" style="11" customWidth="1"/>
    <col min="15" max="16" width="4.57421875" style="11" customWidth="1"/>
    <col min="17" max="17" width="4.8515625" style="11" customWidth="1"/>
    <col min="18" max="18" width="4.28125" style="11" customWidth="1"/>
    <col min="19" max="19" width="4.7109375" style="11" customWidth="1"/>
  </cols>
  <sheetData>
    <row r="1" spans="1:19" ht="27.75" customHeight="1">
      <c r="A1" s="298" t="s">
        <v>0</v>
      </c>
      <c r="B1" s="308" t="s">
        <v>54</v>
      </c>
      <c r="C1" s="336" t="s">
        <v>277</v>
      </c>
      <c r="D1" s="308" t="s">
        <v>264</v>
      </c>
      <c r="E1" s="308"/>
      <c r="F1" s="308"/>
      <c r="G1" s="308"/>
      <c r="H1" s="312" t="s">
        <v>29</v>
      </c>
      <c r="I1" s="312"/>
      <c r="J1" s="312"/>
      <c r="K1" s="312"/>
      <c r="L1" s="312"/>
      <c r="M1" s="312"/>
      <c r="N1" s="308" t="s">
        <v>53</v>
      </c>
      <c r="O1" s="308"/>
      <c r="P1" s="308"/>
      <c r="Q1" s="308"/>
      <c r="R1" s="308"/>
      <c r="S1" s="308"/>
    </row>
    <row r="2" spans="1:19" ht="33.75" customHeight="1">
      <c r="A2" s="309"/>
      <c r="B2" s="308"/>
      <c r="C2" s="337"/>
      <c r="D2" s="311" t="s">
        <v>106</v>
      </c>
      <c r="E2" s="311" t="s">
        <v>108</v>
      </c>
      <c r="F2" s="311" t="s">
        <v>107</v>
      </c>
      <c r="G2" s="311" t="s">
        <v>222</v>
      </c>
      <c r="H2" s="315" t="s">
        <v>55</v>
      </c>
      <c r="I2" s="295" t="s">
        <v>56</v>
      </c>
      <c r="J2" s="313" t="s">
        <v>28</v>
      </c>
      <c r="K2" s="313"/>
      <c r="L2" s="313"/>
      <c r="M2" s="314"/>
      <c r="N2" s="308"/>
      <c r="O2" s="308"/>
      <c r="P2" s="308"/>
      <c r="Q2" s="308"/>
      <c r="R2" s="308"/>
      <c r="S2" s="308"/>
    </row>
    <row r="3" spans="1:19" ht="12.75">
      <c r="A3" s="309"/>
      <c r="B3" s="308"/>
      <c r="C3" s="337"/>
      <c r="D3" s="311"/>
      <c r="E3" s="311"/>
      <c r="F3" s="311"/>
      <c r="G3" s="311"/>
      <c r="H3" s="316"/>
      <c r="I3" s="303"/>
      <c r="J3" s="295" t="s">
        <v>57</v>
      </c>
      <c r="K3" s="297" t="s">
        <v>1</v>
      </c>
      <c r="L3" s="297"/>
      <c r="M3" s="298"/>
      <c r="N3" s="307" t="s">
        <v>2</v>
      </c>
      <c r="O3" s="307"/>
      <c r="P3" s="307" t="s">
        <v>3</v>
      </c>
      <c r="Q3" s="307"/>
      <c r="R3" s="307" t="s">
        <v>153</v>
      </c>
      <c r="S3" s="307"/>
    </row>
    <row r="4" spans="1:19" ht="81.75" customHeight="1">
      <c r="A4" s="310"/>
      <c r="B4" s="308"/>
      <c r="C4" s="338"/>
      <c r="D4" s="311"/>
      <c r="E4" s="311"/>
      <c r="F4" s="311"/>
      <c r="G4" s="311"/>
      <c r="H4" s="317"/>
      <c r="I4" s="304"/>
      <c r="J4" s="296"/>
      <c r="K4" s="18" t="s">
        <v>58</v>
      </c>
      <c r="L4" s="18" t="s">
        <v>59</v>
      </c>
      <c r="M4" s="19" t="s">
        <v>30</v>
      </c>
      <c r="N4" s="20" t="s">
        <v>60</v>
      </c>
      <c r="O4" s="20" t="s">
        <v>223</v>
      </c>
      <c r="P4" s="20" t="s">
        <v>224</v>
      </c>
      <c r="Q4" s="20" t="s">
        <v>311</v>
      </c>
      <c r="R4" s="20" t="s">
        <v>225</v>
      </c>
      <c r="S4" s="20" t="s">
        <v>312</v>
      </c>
    </row>
    <row r="5" spans="1:19" ht="12.75">
      <c r="A5" s="78">
        <v>1</v>
      </c>
      <c r="B5" s="81">
        <v>2</v>
      </c>
      <c r="C5" s="153"/>
      <c r="D5" s="318">
        <v>3</v>
      </c>
      <c r="E5" s="319"/>
      <c r="F5" s="319"/>
      <c r="G5" s="320"/>
      <c r="H5" s="74">
        <v>4</v>
      </c>
      <c r="I5" s="7">
        <v>5</v>
      </c>
      <c r="J5" s="1">
        <v>6</v>
      </c>
      <c r="K5" s="1">
        <v>7</v>
      </c>
      <c r="L5" s="1">
        <v>8</v>
      </c>
      <c r="M5" s="1">
        <v>9</v>
      </c>
      <c r="N5" s="7">
        <v>10</v>
      </c>
      <c r="O5" s="36">
        <v>11</v>
      </c>
      <c r="P5" s="7">
        <v>12</v>
      </c>
      <c r="Q5" s="12">
        <v>13</v>
      </c>
      <c r="R5" s="14">
        <v>14</v>
      </c>
      <c r="S5" s="14">
        <v>15</v>
      </c>
    </row>
    <row r="6" spans="1:19" s="198" customFormat="1" ht="12.75">
      <c r="A6" s="199" t="s">
        <v>241</v>
      </c>
      <c r="B6" s="200" t="s">
        <v>133</v>
      </c>
      <c r="C6" s="199" t="s">
        <v>278</v>
      </c>
      <c r="D6" s="201">
        <f>SUM(D7,D20,D28)</f>
        <v>4</v>
      </c>
      <c r="E6" s="201">
        <f>SUM(E7,E20,E28)</f>
        <v>13</v>
      </c>
      <c r="F6" s="201">
        <f>SUM(F7,F20,F28)</f>
        <v>11</v>
      </c>
      <c r="G6" s="201">
        <f>SUM(G7,G20,G28)</f>
        <v>0</v>
      </c>
      <c r="H6" s="196">
        <f aca="true" t="shared" si="0" ref="H6:S6">SUM(H7,H20,H28)</f>
        <v>2970</v>
      </c>
      <c r="I6" s="196">
        <f t="shared" si="0"/>
        <v>992</v>
      </c>
      <c r="J6" s="196">
        <f t="shared" si="0"/>
        <v>1978</v>
      </c>
      <c r="K6" s="196">
        <f t="shared" si="0"/>
        <v>772</v>
      </c>
      <c r="L6" s="206">
        <f t="shared" si="0"/>
        <v>1206</v>
      </c>
      <c r="M6" s="206">
        <f t="shared" si="0"/>
        <v>0</v>
      </c>
      <c r="N6" s="206">
        <f t="shared" si="0"/>
        <v>576</v>
      </c>
      <c r="O6" s="206">
        <f t="shared" si="0"/>
        <v>828</v>
      </c>
      <c r="P6" s="206">
        <f t="shared" si="0"/>
        <v>286</v>
      </c>
      <c r="Q6" s="196">
        <f t="shared" si="0"/>
        <v>170</v>
      </c>
      <c r="R6" s="196">
        <f t="shared" si="0"/>
        <v>74</v>
      </c>
      <c r="S6" s="196">
        <f t="shared" si="0"/>
        <v>44</v>
      </c>
    </row>
    <row r="7" spans="1:19" s="178" customFormat="1" ht="12.75">
      <c r="A7" s="174" t="s">
        <v>132</v>
      </c>
      <c r="B7" s="175" t="s">
        <v>242</v>
      </c>
      <c r="C7" s="174" t="s">
        <v>266</v>
      </c>
      <c r="D7" s="176">
        <v>1</v>
      </c>
      <c r="E7" s="176">
        <v>10</v>
      </c>
      <c r="F7" s="176">
        <v>8</v>
      </c>
      <c r="G7" s="176">
        <v>0</v>
      </c>
      <c r="H7" s="177">
        <f aca="true" t="shared" si="1" ref="H7:S7">SUM(H8:H19)</f>
        <v>2106</v>
      </c>
      <c r="I7" s="177">
        <f t="shared" si="1"/>
        <v>702</v>
      </c>
      <c r="J7" s="177">
        <f t="shared" si="1"/>
        <v>1404</v>
      </c>
      <c r="K7" s="205">
        <f t="shared" si="1"/>
        <v>586</v>
      </c>
      <c r="L7" s="208">
        <f t="shared" si="1"/>
        <v>818</v>
      </c>
      <c r="M7" s="208">
        <f t="shared" si="1"/>
        <v>0</v>
      </c>
      <c r="N7" s="208">
        <f t="shared" si="1"/>
        <v>576</v>
      </c>
      <c r="O7" s="208">
        <f t="shared" si="1"/>
        <v>828</v>
      </c>
      <c r="P7" s="208">
        <f t="shared" si="1"/>
        <v>0</v>
      </c>
      <c r="Q7" s="177">
        <f t="shared" si="1"/>
        <v>0</v>
      </c>
      <c r="R7" s="177">
        <f t="shared" si="1"/>
        <v>0</v>
      </c>
      <c r="S7" s="177">
        <f t="shared" si="1"/>
        <v>0</v>
      </c>
    </row>
    <row r="8" spans="1:19" ht="12.75">
      <c r="A8" s="78" t="s">
        <v>134</v>
      </c>
      <c r="B8" s="76" t="s">
        <v>4</v>
      </c>
      <c r="C8" s="81" t="s">
        <v>253</v>
      </c>
      <c r="D8" s="54"/>
      <c r="E8" s="54">
        <v>1</v>
      </c>
      <c r="F8" s="54">
        <v>2</v>
      </c>
      <c r="G8" s="54"/>
      <c r="H8" s="29">
        <f aca="true" t="shared" si="2" ref="H8:H18">J8+I8</f>
        <v>174</v>
      </c>
      <c r="I8" s="3">
        <v>58</v>
      </c>
      <c r="J8" s="3">
        <f aca="true" t="shared" si="3" ref="J8:J18">P8+Q8+R8+S8+N8+O8</f>
        <v>116</v>
      </c>
      <c r="K8" s="3">
        <f aca="true" t="shared" si="4" ref="K8:K16">J8-L8</f>
        <v>0</v>
      </c>
      <c r="L8" s="207">
        <v>116</v>
      </c>
      <c r="M8" s="7"/>
      <c r="N8" s="207">
        <v>60</v>
      </c>
      <c r="O8" s="207">
        <v>56</v>
      </c>
      <c r="P8" s="7"/>
      <c r="Q8" s="12"/>
      <c r="R8" s="14"/>
      <c r="S8" s="14"/>
    </row>
    <row r="9" spans="1:19" ht="12.75">
      <c r="A9" s="78" t="s">
        <v>135</v>
      </c>
      <c r="B9" s="76" t="s">
        <v>136</v>
      </c>
      <c r="C9" s="81" t="s">
        <v>254</v>
      </c>
      <c r="D9" s="54"/>
      <c r="E9" s="54"/>
      <c r="F9" s="54">
        <v>1</v>
      </c>
      <c r="G9" s="54"/>
      <c r="H9" s="29">
        <f t="shared" si="2"/>
        <v>174</v>
      </c>
      <c r="I9" s="3">
        <v>58</v>
      </c>
      <c r="J9" s="3">
        <f t="shared" si="3"/>
        <v>116</v>
      </c>
      <c r="K9" s="3">
        <v>70</v>
      </c>
      <c r="L9" s="93">
        <v>46</v>
      </c>
      <c r="M9" s="1"/>
      <c r="N9" s="93">
        <v>116</v>
      </c>
      <c r="O9" s="93"/>
      <c r="P9" s="7"/>
      <c r="Q9" s="12"/>
      <c r="R9" s="14"/>
      <c r="S9" s="14"/>
    </row>
    <row r="10" spans="1:19" ht="12.75">
      <c r="A10" s="78" t="s">
        <v>137</v>
      </c>
      <c r="B10" s="76" t="s">
        <v>138</v>
      </c>
      <c r="C10" s="81" t="s">
        <v>258</v>
      </c>
      <c r="D10" s="54"/>
      <c r="E10" s="54">
        <v>2</v>
      </c>
      <c r="F10" s="54"/>
      <c r="G10" s="54"/>
      <c r="H10" s="29">
        <f t="shared" si="2"/>
        <v>117</v>
      </c>
      <c r="I10" s="3">
        <v>39</v>
      </c>
      <c r="J10" s="3">
        <f t="shared" si="3"/>
        <v>78</v>
      </c>
      <c r="K10" s="3">
        <v>18</v>
      </c>
      <c r="L10" s="93">
        <v>60</v>
      </c>
      <c r="M10" s="1"/>
      <c r="N10" s="93"/>
      <c r="O10" s="93">
        <v>78</v>
      </c>
      <c r="P10" s="7"/>
      <c r="Q10" s="12"/>
      <c r="R10" s="14"/>
      <c r="S10" s="79"/>
    </row>
    <row r="11" spans="1:19" ht="12.75">
      <c r="A11" s="78" t="s">
        <v>139</v>
      </c>
      <c r="B11" s="77" t="s">
        <v>7</v>
      </c>
      <c r="C11" s="217" t="s">
        <v>255</v>
      </c>
      <c r="D11" s="54">
        <v>1</v>
      </c>
      <c r="E11" s="54">
        <v>2</v>
      </c>
      <c r="F11" s="54"/>
      <c r="G11" s="54"/>
      <c r="H11" s="29">
        <f t="shared" si="2"/>
        <v>174</v>
      </c>
      <c r="I11" s="3">
        <v>58</v>
      </c>
      <c r="J11" s="3">
        <f t="shared" si="3"/>
        <v>116</v>
      </c>
      <c r="K11" s="3">
        <v>10</v>
      </c>
      <c r="L11" s="93">
        <v>106</v>
      </c>
      <c r="M11" s="1"/>
      <c r="N11" s="93">
        <v>48</v>
      </c>
      <c r="O11" s="93">
        <v>68</v>
      </c>
      <c r="P11" s="7"/>
      <c r="Q11" s="12"/>
      <c r="R11" s="14"/>
      <c r="S11" s="79"/>
    </row>
    <row r="12" spans="1:19" ht="12.75">
      <c r="A12" s="78" t="s">
        <v>140</v>
      </c>
      <c r="B12" s="136" t="s">
        <v>141</v>
      </c>
      <c r="C12" s="218" t="s">
        <v>256</v>
      </c>
      <c r="D12" s="137"/>
      <c r="E12" s="137">
        <v>1.2</v>
      </c>
      <c r="F12" s="137"/>
      <c r="G12" s="137"/>
      <c r="H12" s="138">
        <f t="shared" si="2"/>
        <v>105</v>
      </c>
      <c r="I12" s="139">
        <v>35</v>
      </c>
      <c r="J12" s="139">
        <f t="shared" si="3"/>
        <v>70</v>
      </c>
      <c r="K12" s="139">
        <v>38</v>
      </c>
      <c r="L12" s="140">
        <v>32</v>
      </c>
      <c r="M12" s="141"/>
      <c r="N12" s="140">
        <v>24</v>
      </c>
      <c r="O12" s="140">
        <v>46</v>
      </c>
      <c r="P12" s="142"/>
      <c r="Q12" s="12"/>
      <c r="R12" s="13"/>
      <c r="S12" s="13"/>
    </row>
    <row r="13" spans="1:19" ht="12.75">
      <c r="A13" s="78" t="s">
        <v>142</v>
      </c>
      <c r="B13" s="76" t="s">
        <v>293</v>
      </c>
      <c r="C13" s="81" t="s">
        <v>254</v>
      </c>
      <c r="D13" s="54"/>
      <c r="E13" s="54"/>
      <c r="F13" s="54">
        <v>2</v>
      </c>
      <c r="G13" s="54"/>
      <c r="H13" s="29">
        <f t="shared" si="2"/>
        <v>117</v>
      </c>
      <c r="I13" s="3">
        <v>39</v>
      </c>
      <c r="J13" s="3">
        <f t="shared" si="3"/>
        <v>78</v>
      </c>
      <c r="K13" s="3">
        <f t="shared" si="4"/>
        <v>70</v>
      </c>
      <c r="L13" s="93">
        <v>8</v>
      </c>
      <c r="M13" s="1"/>
      <c r="N13" s="93"/>
      <c r="O13" s="93">
        <v>78</v>
      </c>
      <c r="P13" s="7"/>
      <c r="Q13" s="12"/>
      <c r="R13" s="14"/>
      <c r="S13" s="14"/>
    </row>
    <row r="14" spans="1:19" ht="12.75">
      <c r="A14" s="78" t="s">
        <v>143</v>
      </c>
      <c r="B14" s="76" t="s">
        <v>144</v>
      </c>
      <c r="C14" s="81" t="s">
        <v>254</v>
      </c>
      <c r="D14" s="54"/>
      <c r="E14" s="54"/>
      <c r="F14" s="54">
        <v>2</v>
      </c>
      <c r="G14" s="54"/>
      <c r="H14" s="29">
        <f t="shared" si="2"/>
        <v>174</v>
      </c>
      <c r="I14" s="3">
        <v>58</v>
      </c>
      <c r="J14" s="3">
        <f t="shared" si="3"/>
        <v>116</v>
      </c>
      <c r="K14" s="3">
        <f t="shared" si="4"/>
        <v>106</v>
      </c>
      <c r="L14" s="93">
        <v>10</v>
      </c>
      <c r="M14" s="1"/>
      <c r="N14" s="93"/>
      <c r="O14" s="93">
        <v>116</v>
      </c>
      <c r="P14" s="7"/>
      <c r="Q14" s="12"/>
      <c r="R14" s="14"/>
      <c r="S14" s="14"/>
    </row>
    <row r="15" spans="1:19" ht="12.75">
      <c r="A15" s="78" t="s">
        <v>145</v>
      </c>
      <c r="B15" s="76" t="s">
        <v>146</v>
      </c>
      <c r="C15" s="81" t="s">
        <v>257</v>
      </c>
      <c r="D15" s="54"/>
      <c r="E15" s="54">
        <v>1</v>
      </c>
      <c r="F15" s="54">
        <v>2</v>
      </c>
      <c r="G15" s="54"/>
      <c r="H15" s="29">
        <f t="shared" si="2"/>
        <v>174</v>
      </c>
      <c r="I15" s="3">
        <v>58</v>
      </c>
      <c r="J15" s="3">
        <f t="shared" si="3"/>
        <v>116</v>
      </c>
      <c r="K15" s="3">
        <v>32</v>
      </c>
      <c r="L15" s="93">
        <v>84</v>
      </c>
      <c r="M15" s="1"/>
      <c r="N15" s="93">
        <v>74</v>
      </c>
      <c r="O15" s="93">
        <v>42</v>
      </c>
      <c r="P15" s="7"/>
      <c r="Q15" s="12"/>
      <c r="R15" s="13"/>
      <c r="S15" s="13"/>
    </row>
    <row r="16" spans="1:19" ht="12.75">
      <c r="A16" s="78" t="s">
        <v>147</v>
      </c>
      <c r="B16" s="77" t="s">
        <v>148</v>
      </c>
      <c r="C16" s="217" t="s">
        <v>258</v>
      </c>
      <c r="D16" s="54"/>
      <c r="E16" s="54">
        <v>2</v>
      </c>
      <c r="F16" s="54"/>
      <c r="G16" s="54"/>
      <c r="H16" s="29">
        <f t="shared" si="2"/>
        <v>123</v>
      </c>
      <c r="I16" s="3">
        <v>41</v>
      </c>
      <c r="J16" s="3">
        <f t="shared" si="3"/>
        <v>82</v>
      </c>
      <c r="K16" s="3">
        <f t="shared" si="4"/>
        <v>34</v>
      </c>
      <c r="L16" s="93">
        <v>48</v>
      </c>
      <c r="M16" s="1"/>
      <c r="N16" s="93"/>
      <c r="O16" s="93">
        <v>82</v>
      </c>
      <c r="P16" s="7"/>
      <c r="Q16" s="12"/>
      <c r="R16" s="80"/>
      <c r="S16" s="80"/>
    </row>
    <row r="17" spans="1:19" ht="12.75">
      <c r="A17" s="78" t="s">
        <v>301</v>
      </c>
      <c r="B17" s="76" t="s">
        <v>150</v>
      </c>
      <c r="C17" s="81" t="s">
        <v>257</v>
      </c>
      <c r="D17" s="54"/>
      <c r="E17" s="54">
        <v>1</v>
      </c>
      <c r="F17" s="54">
        <v>2</v>
      </c>
      <c r="G17" s="75"/>
      <c r="H17" s="29">
        <f t="shared" si="2"/>
        <v>177</v>
      </c>
      <c r="I17" s="3">
        <v>59</v>
      </c>
      <c r="J17" s="3">
        <f t="shared" si="3"/>
        <v>118</v>
      </c>
      <c r="K17" s="3">
        <v>10</v>
      </c>
      <c r="L17" s="93">
        <v>108</v>
      </c>
      <c r="M17" s="1"/>
      <c r="N17" s="93">
        <v>60</v>
      </c>
      <c r="O17" s="93">
        <v>58</v>
      </c>
      <c r="P17" s="7"/>
      <c r="Q17" s="12"/>
      <c r="R17" s="14"/>
      <c r="S17" s="14"/>
    </row>
    <row r="18" spans="1:19" ht="12.75">
      <c r="A18" s="78" t="s">
        <v>149</v>
      </c>
      <c r="B18" s="76" t="s">
        <v>152</v>
      </c>
      <c r="C18" s="81" t="s">
        <v>257</v>
      </c>
      <c r="D18" s="54"/>
      <c r="E18" s="54">
        <v>1</v>
      </c>
      <c r="F18" s="54">
        <v>2</v>
      </c>
      <c r="G18" s="75"/>
      <c r="H18" s="29">
        <f t="shared" si="2"/>
        <v>351</v>
      </c>
      <c r="I18" s="3">
        <v>117</v>
      </c>
      <c r="J18" s="3">
        <f t="shared" si="3"/>
        <v>234</v>
      </c>
      <c r="K18" s="3">
        <v>92</v>
      </c>
      <c r="L18" s="93">
        <v>142</v>
      </c>
      <c r="M18" s="1"/>
      <c r="N18" s="93">
        <v>116</v>
      </c>
      <c r="O18" s="93">
        <v>118</v>
      </c>
      <c r="P18" s="7"/>
      <c r="Q18" s="12"/>
      <c r="R18" s="14"/>
      <c r="S18" s="14"/>
    </row>
    <row r="19" spans="1:19" ht="12.75">
      <c r="A19" s="78" t="s">
        <v>151</v>
      </c>
      <c r="B19" s="76" t="s">
        <v>6</v>
      </c>
      <c r="C19" s="81" t="s">
        <v>257</v>
      </c>
      <c r="D19" s="54"/>
      <c r="E19" s="54">
        <v>1</v>
      </c>
      <c r="F19" s="54">
        <v>2</v>
      </c>
      <c r="G19" s="75"/>
      <c r="H19" s="29">
        <f>J19+I19</f>
        <v>246</v>
      </c>
      <c r="I19" s="3">
        <v>82</v>
      </c>
      <c r="J19" s="3">
        <f>P19+Q19+R19+S19+N19+O19</f>
        <v>164</v>
      </c>
      <c r="K19" s="3">
        <v>106</v>
      </c>
      <c r="L19" s="93">
        <v>58</v>
      </c>
      <c r="M19" s="1"/>
      <c r="N19" s="93">
        <v>78</v>
      </c>
      <c r="O19" s="93">
        <v>86</v>
      </c>
      <c r="P19" s="7"/>
      <c r="Q19" s="12"/>
      <c r="R19" s="14"/>
      <c r="S19" s="14"/>
    </row>
    <row r="20" spans="1:19" s="178" customFormat="1" ht="24">
      <c r="A20" s="179" t="s">
        <v>8</v>
      </c>
      <c r="B20" s="235" t="s">
        <v>31</v>
      </c>
      <c r="C20" s="219" t="s">
        <v>260</v>
      </c>
      <c r="D20" s="176">
        <v>3</v>
      </c>
      <c r="E20" s="176">
        <v>3</v>
      </c>
      <c r="F20" s="176">
        <v>1</v>
      </c>
      <c r="G20" s="176">
        <v>0</v>
      </c>
      <c r="H20" s="177">
        <f>SUM(I20:J20)</f>
        <v>714</v>
      </c>
      <c r="I20" s="180">
        <f aca="true" t="shared" si="5" ref="I20:S20">SUM(I21:I27)</f>
        <v>240</v>
      </c>
      <c r="J20" s="180">
        <f t="shared" si="5"/>
        <v>474</v>
      </c>
      <c r="K20" s="180">
        <f t="shared" si="5"/>
        <v>152</v>
      </c>
      <c r="L20" s="180">
        <f t="shared" si="5"/>
        <v>322</v>
      </c>
      <c r="M20" s="180">
        <f t="shared" si="5"/>
        <v>0</v>
      </c>
      <c r="N20" s="180">
        <f t="shared" si="5"/>
        <v>0</v>
      </c>
      <c r="O20" s="180">
        <f t="shared" si="5"/>
        <v>0</v>
      </c>
      <c r="P20" s="180">
        <f t="shared" si="5"/>
        <v>246</v>
      </c>
      <c r="Q20" s="180">
        <f t="shared" si="5"/>
        <v>132</v>
      </c>
      <c r="R20" s="180">
        <f t="shared" si="5"/>
        <v>52</v>
      </c>
      <c r="S20" s="180">
        <f t="shared" si="5"/>
        <v>44</v>
      </c>
    </row>
    <row r="21" spans="1:19" ht="12.75">
      <c r="A21" s="48" t="s">
        <v>9</v>
      </c>
      <c r="B21" s="27" t="s">
        <v>10</v>
      </c>
      <c r="C21" s="220" t="s">
        <v>258</v>
      </c>
      <c r="D21" s="55"/>
      <c r="E21" s="54">
        <v>3</v>
      </c>
      <c r="F21" s="54"/>
      <c r="G21" s="54"/>
      <c r="H21" s="29">
        <f aca="true" t="shared" si="6" ref="H21:H27">J21+I21</f>
        <v>60</v>
      </c>
      <c r="I21" s="3">
        <v>12</v>
      </c>
      <c r="J21" s="3">
        <f>P21+Q21+R21+S21+N21+O21</f>
        <v>48</v>
      </c>
      <c r="K21" s="3">
        <f>J21-L21</f>
        <v>48</v>
      </c>
      <c r="L21" s="4">
        <v>0</v>
      </c>
      <c r="M21" s="83"/>
      <c r="N21" s="68"/>
      <c r="O21" s="68"/>
      <c r="P21" s="14">
        <v>48</v>
      </c>
      <c r="Q21" s="14"/>
      <c r="R21" s="14"/>
      <c r="S21" s="14"/>
    </row>
    <row r="22" spans="1:19" ht="12.75">
      <c r="A22" s="48" t="s">
        <v>11</v>
      </c>
      <c r="B22" s="27" t="s">
        <v>6</v>
      </c>
      <c r="C22" s="220" t="s">
        <v>258</v>
      </c>
      <c r="D22" s="55"/>
      <c r="E22" s="54">
        <v>4</v>
      </c>
      <c r="F22" s="54"/>
      <c r="G22" s="54"/>
      <c r="H22" s="29">
        <f t="shared" si="6"/>
        <v>60</v>
      </c>
      <c r="I22" s="3">
        <v>12</v>
      </c>
      <c r="J22" s="3">
        <f aca="true" t="shared" si="7" ref="J22:J30">P22+Q22+R22+S22+N22+O22</f>
        <v>48</v>
      </c>
      <c r="K22" s="3">
        <f>J22-L22</f>
        <v>40</v>
      </c>
      <c r="L22" s="4">
        <v>8</v>
      </c>
      <c r="M22" s="83"/>
      <c r="N22" s="68"/>
      <c r="O22" s="68"/>
      <c r="P22" s="14"/>
      <c r="Q22" s="14">
        <v>48</v>
      </c>
      <c r="R22" s="14"/>
      <c r="S22" s="14"/>
    </row>
    <row r="23" spans="1:19" ht="12.75">
      <c r="A23" s="48" t="s">
        <v>12</v>
      </c>
      <c r="B23" s="27" t="s">
        <v>4</v>
      </c>
      <c r="C23" s="220" t="s">
        <v>267</v>
      </c>
      <c r="D23" s="60"/>
      <c r="E23" s="60"/>
      <c r="F23" s="60">
        <v>6</v>
      </c>
      <c r="G23" s="60"/>
      <c r="H23" s="29">
        <f t="shared" si="6"/>
        <v>146</v>
      </c>
      <c r="I23" s="3">
        <v>24</v>
      </c>
      <c r="J23" s="3">
        <f t="shared" si="7"/>
        <v>122</v>
      </c>
      <c r="K23" s="3">
        <v>0</v>
      </c>
      <c r="L23" s="4">
        <v>122</v>
      </c>
      <c r="M23" s="83"/>
      <c r="N23" s="68"/>
      <c r="O23" s="68"/>
      <c r="P23" s="14">
        <v>32</v>
      </c>
      <c r="Q23" s="14">
        <v>42</v>
      </c>
      <c r="R23" s="14">
        <v>26</v>
      </c>
      <c r="S23" s="14">
        <v>22</v>
      </c>
    </row>
    <row r="24" spans="1:19" ht="15" customHeight="1">
      <c r="A24" s="48" t="s">
        <v>13</v>
      </c>
      <c r="B24" s="27" t="s">
        <v>7</v>
      </c>
      <c r="C24" s="220" t="s">
        <v>259</v>
      </c>
      <c r="D24" s="60" t="s">
        <v>246</v>
      </c>
      <c r="E24" s="60">
        <v>6</v>
      </c>
      <c r="F24" s="60"/>
      <c r="G24" s="60"/>
      <c r="H24" s="29">
        <f t="shared" si="6"/>
        <v>244</v>
      </c>
      <c r="I24" s="3">
        <v>122</v>
      </c>
      <c r="J24" s="3">
        <f t="shared" si="7"/>
        <v>122</v>
      </c>
      <c r="K24" s="16">
        <v>2</v>
      </c>
      <c r="L24" s="17">
        <v>120</v>
      </c>
      <c r="M24" s="88"/>
      <c r="N24" s="68"/>
      <c r="O24" s="68"/>
      <c r="P24" s="37">
        <v>32</v>
      </c>
      <c r="Q24" s="14">
        <v>42</v>
      </c>
      <c r="R24" s="14">
        <v>26</v>
      </c>
      <c r="S24" s="14">
        <v>22</v>
      </c>
    </row>
    <row r="25" spans="1:19" ht="12.75">
      <c r="A25" s="48" t="s">
        <v>297</v>
      </c>
      <c r="B25" s="51" t="s">
        <v>279</v>
      </c>
      <c r="C25" s="223" t="s">
        <v>262</v>
      </c>
      <c r="D25" s="56">
        <v>3</v>
      </c>
      <c r="E25" s="56"/>
      <c r="F25" s="56"/>
      <c r="G25" s="56"/>
      <c r="H25" s="26">
        <f t="shared" si="6"/>
        <v>52</v>
      </c>
      <c r="I25" s="14">
        <v>18</v>
      </c>
      <c r="J25" s="3">
        <f>P25+Q25+R25+S25+N25+O25</f>
        <v>34</v>
      </c>
      <c r="K25" s="14">
        <f>J25-L25-M25</f>
        <v>16</v>
      </c>
      <c r="L25" s="40">
        <v>18</v>
      </c>
      <c r="M25" s="91"/>
      <c r="N25" s="68"/>
      <c r="O25" s="68"/>
      <c r="P25" s="40">
        <v>34</v>
      </c>
      <c r="Q25" s="41"/>
      <c r="R25" s="41"/>
      <c r="S25" s="41"/>
    </row>
    <row r="26" spans="1:19" ht="12.75">
      <c r="A26" s="154" t="s">
        <v>298</v>
      </c>
      <c r="B26" s="155" t="s">
        <v>281</v>
      </c>
      <c r="C26" s="224" t="s">
        <v>254</v>
      </c>
      <c r="D26" s="156"/>
      <c r="E26" s="156"/>
      <c r="F26" s="156">
        <v>3</v>
      </c>
      <c r="G26" s="156"/>
      <c r="H26" s="157">
        <f t="shared" si="6"/>
        <v>80</v>
      </c>
      <c r="I26" s="37">
        <v>28</v>
      </c>
      <c r="J26" s="16">
        <f>P26+Q26+R26+S26+N26+O26</f>
        <v>52</v>
      </c>
      <c r="K26" s="37">
        <f>J26-L26-M26</f>
        <v>20</v>
      </c>
      <c r="L26" s="158">
        <v>32</v>
      </c>
      <c r="M26" s="159"/>
      <c r="N26" s="129"/>
      <c r="O26" s="129"/>
      <c r="P26" s="158">
        <v>52</v>
      </c>
      <c r="Q26" s="160"/>
      <c r="R26" s="160"/>
      <c r="S26" s="160"/>
    </row>
    <row r="27" spans="1:19" ht="12.75">
      <c r="A27" s="48" t="s">
        <v>299</v>
      </c>
      <c r="B27" s="53" t="s">
        <v>282</v>
      </c>
      <c r="C27" s="225" t="s">
        <v>258</v>
      </c>
      <c r="D27" s="56"/>
      <c r="E27" s="56">
        <v>3</v>
      </c>
      <c r="F27" s="56"/>
      <c r="G27" s="56"/>
      <c r="H27" s="26">
        <f t="shared" si="6"/>
        <v>72</v>
      </c>
      <c r="I27" s="14">
        <v>24</v>
      </c>
      <c r="J27" s="3">
        <f>P27+Q27+R27+S27+N27+O27</f>
        <v>48</v>
      </c>
      <c r="K27" s="14">
        <f>J27-L27-M27</f>
        <v>26</v>
      </c>
      <c r="L27" s="40">
        <v>22</v>
      </c>
      <c r="M27" s="91"/>
      <c r="N27" s="68"/>
      <c r="O27" s="68"/>
      <c r="P27" s="40">
        <v>48</v>
      </c>
      <c r="Q27" s="41"/>
      <c r="R27" s="41"/>
      <c r="S27" s="41"/>
    </row>
    <row r="28" spans="1:19" s="178" customFormat="1" ht="24">
      <c r="A28" s="181" t="s">
        <v>14</v>
      </c>
      <c r="B28" s="182" t="s">
        <v>32</v>
      </c>
      <c r="C28" s="221" t="s">
        <v>261</v>
      </c>
      <c r="D28" s="183">
        <v>0</v>
      </c>
      <c r="E28" s="183">
        <v>0</v>
      </c>
      <c r="F28" s="183">
        <v>2</v>
      </c>
      <c r="G28" s="183">
        <v>0</v>
      </c>
      <c r="H28" s="177">
        <f aca="true" t="shared" si="8" ref="H28:S28">SUM(H29:H30)</f>
        <v>150</v>
      </c>
      <c r="I28" s="180">
        <f t="shared" si="8"/>
        <v>50</v>
      </c>
      <c r="J28" s="180">
        <f t="shared" si="8"/>
        <v>100</v>
      </c>
      <c r="K28" s="180">
        <f t="shared" si="8"/>
        <v>34</v>
      </c>
      <c r="L28" s="180">
        <f t="shared" si="8"/>
        <v>66</v>
      </c>
      <c r="M28" s="180">
        <f t="shared" si="8"/>
        <v>0</v>
      </c>
      <c r="N28" s="180">
        <f t="shared" si="8"/>
        <v>0</v>
      </c>
      <c r="O28" s="180">
        <f t="shared" si="8"/>
        <v>0</v>
      </c>
      <c r="P28" s="180">
        <f t="shared" si="8"/>
        <v>40</v>
      </c>
      <c r="Q28" s="180">
        <f t="shared" si="8"/>
        <v>38</v>
      </c>
      <c r="R28" s="180">
        <f t="shared" si="8"/>
        <v>22</v>
      </c>
      <c r="S28" s="180">
        <f t="shared" si="8"/>
        <v>0</v>
      </c>
    </row>
    <row r="29" spans="1:19" ht="12.75">
      <c r="A29" s="5" t="s">
        <v>15</v>
      </c>
      <c r="B29" s="27" t="s">
        <v>24</v>
      </c>
      <c r="C29" s="220" t="s">
        <v>254</v>
      </c>
      <c r="D29" s="55"/>
      <c r="E29" s="55"/>
      <c r="F29" s="55">
        <v>3</v>
      </c>
      <c r="G29" s="55"/>
      <c r="H29" s="29">
        <f>J29+I29</f>
        <v>60</v>
      </c>
      <c r="I29" s="3">
        <v>20</v>
      </c>
      <c r="J29" s="3">
        <f t="shared" si="7"/>
        <v>40</v>
      </c>
      <c r="K29" s="3">
        <f>J29-L29</f>
        <v>20</v>
      </c>
      <c r="L29" s="4">
        <v>20</v>
      </c>
      <c r="M29" s="83"/>
      <c r="N29" s="68"/>
      <c r="O29" s="68"/>
      <c r="P29" s="14">
        <v>40</v>
      </c>
      <c r="Q29" s="14"/>
      <c r="R29" s="14"/>
      <c r="S29" s="14"/>
    </row>
    <row r="30" spans="1:19" ht="12.75">
      <c r="A30" s="5" t="s">
        <v>25</v>
      </c>
      <c r="B30" s="27" t="s">
        <v>5</v>
      </c>
      <c r="C30" s="220" t="s">
        <v>268</v>
      </c>
      <c r="D30" s="55"/>
      <c r="E30" s="55"/>
      <c r="F30" s="55">
        <v>5</v>
      </c>
      <c r="G30" s="55"/>
      <c r="H30" s="29">
        <f>J30+I30</f>
        <v>90</v>
      </c>
      <c r="I30" s="3">
        <v>30</v>
      </c>
      <c r="J30" s="3">
        <f t="shared" si="7"/>
        <v>60</v>
      </c>
      <c r="K30" s="3">
        <f>J30-L30</f>
        <v>14</v>
      </c>
      <c r="L30" s="4">
        <v>46</v>
      </c>
      <c r="M30" s="83"/>
      <c r="N30" s="68"/>
      <c r="O30" s="68"/>
      <c r="P30" s="14"/>
      <c r="Q30" s="14">
        <v>38</v>
      </c>
      <c r="R30" s="14">
        <v>22</v>
      </c>
      <c r="S30" s="14"/>
    </row>
    <row r="31" spans="1:19" s="198" customFormat="1" ht="24">
      <c r="A31" s="193" t="s">
        <v>33</v>
      </c>
      <c r="B31" s="194" t="s">
        <v>243</v>
      </c>
      <c r="C31" s="222" t="s">
        <v>291</v>
      </c>
      <c r="D31" s="195">
        <f aca="true" t="shared" si="9" ref="D31:R31">SUM(D32,D54)</f>
        <v>8</v>
      </c>
      <c r="E31" s="195">
        <f t="shared" si="9"/>
        <v>13</v>
      </c>
      <c r="F31" s="195">
        <f t="shared" si="9"/>
        <v>16</v>
      </c>
      <c r="G31" s="195">
        <f t="shared" si="9"/>
        <v>2</v>
      </c>
      <c r="H31" s="196">
        <f t="shared" si="9"/>
        <v>2430</v>
      </c>
      <c r="I31" s="196">
        <f t="shared" si="9"/>
        <v>808</v>
      </c>
      <c r="J31" s="196">
        <f t="shared" si="9"/>
        <v>1622</v>
      </c>
      <c r="K31" s="196">
        <f t="shared" si="9"/>
        <v>750</v>
      </c>
      <c r="L31" s="196">
        <f t="shared" si="9"/>
        <v>798</v>
      </c>
      <c r="M31" s="196">
        <f t="shared" si="9"/>
        <v>40</v>
      </c>
      <c r="N31" s="197">
        <f t="shared" si="9"/>
        <v>0</v>
      </c>
      <c r="O31" s="197">
        <f t="shared" si="9"/>
        <v>0</v>
      </c>
      <c r="P31" s="196">
        <f t="shared" si="9"/>
        <v>290</v>
      </c>
      <c r="Q31" s="196">
        <f t="shared" si="9"/>
        <v>478</v>
      </c>
      <c r="R31" s="196">
        <f t="shared" si="9"/>
        <v>394</v>
      </c>
      <c r="S31" s="196">
        <f>SUM(S33:S53)</f>
        <v>460</v>
      </c>
    </row>
    <row r="32" spans="1:19" s="178" customFormat="1" ht="12.75">
      <c r="A32" s="181" t="s">
        <v>34</v>
      </c>
      <c r="B32" s="182" t="s">
        <v>16</v>
      </c>
      <c r="C32" s="221" t="s">
        <v>289</v>
      </c>
      <c r="D32" s="183">
        <v>7</v>
      </c>
      <c r="E32" s="183">
        <v>11</v>
      </c>
      <c r="F32" s="183">
        <v>11</v>
      </c>
      <c r="G32" s="183">
        <v>0</v>
      </c>
      <c r="H32" s="177">
        <f>SUM(H33:H53)</f>
        <v>1749</v>
      </c>
      <c r="I32" s="180">
        <f>SUM(I33:I53)</f>
        <v>581</v>
      </c>
      <c r="J32" s="180">
        <f>SUM(J33:J53)</f>
        <v>1168</v>
      </c>
      <c r="K32" s="180">
        <f aca="true" t="shared" si="10" ref="K32:P32">SUM(K33:K52)</f>
        <v>582</v>
      </c>
      <c r="L32" s="184">
        <f t="shared" si="10"/>
        <v>552</v>
      </c>
      <c r="M32" s="184">
        <f t="shared" si="10"/>
        <v>0</v>
      </c>
      <c r="N32" s="184">
        <f t="shared" si="10"/>
        <v>0</v>
      </c>
      <c r="O32" s="184">
        <f t="shared" si="10"/>
        <v>0</v>
      </c>
      <c r="P32" s="184">
        <f t="shared" si="10"/>
        <v>176</v>
      </c>
      <c r="Q32" s="184">
        <f>SUM(Q33:Q53)</f>
        <v>234</v>
      </c>
      <c r="R32" s="184">
        <f>SUM(R33:R53)</f>
        <v>298</v>
      </c>
      <c r="S32" s="184">
        <f>SUM(S33:S53)</f>
        <v>460</v>
      </c>
    </row>
    <row r="33" spans="1:19" ht="12.75">
      <c r="A33" s="47" t="s">
        <v>35</v>
      </c>
      <c r="B33" s="51" t="s">
        <v>76</v>
      </c>
      <c r="C33" s="223" t="s">
        <v>254</v>
      </c>
      <c r="D33" s="56"/>
      <c r="E33" s="56"/>
      <c r="F33" s="56">
        <v>3</v>
      </c>
      <c r="G33" s="56"/>
      <c r="H33" s="29">
        <f aca="true" t="shared" si="11" ref="H33:H47">J33+I33</f>
        <v>124</v>
      </c>
      <c r="I33" s="3">
        <v>40</v>
      </c>
      <c r="J33" s="3">
        <f aca="true" t="shared" si="12" ref="J33:J47">P33+Q33+R33+S33+N33+O33</f>
        <v>84</v>
      </c>
      <c r="K33" s="3">
        <f aca="true" t="shared" si="13" ref="K33:K47">J33-L33-M33</f>
        <v>42</v>
      </c>
      <c r="L33" s="45">
        <v>42</v>
      </c>
      <c r="M33" s="83"/>
      <c r="N33" s="68"/>
      <c r="O33" s="68"/>
      <c r="P33" s="42">
        <v>84</v>
      </c>
      <c r="Q33" s="42"/>
      <c r="R33" s="42"/>
      <c r="S33" s="42"/>
    </row>
    <row r="34" spans="1:19" ht="12.75">
      <c r="A34" s="47" t="s">
        <v>36</v>
      </c>
      <c r="B34" s="51" t="s">
        <v>77</v>
      </c>
      <c r="C34" s="223" t="s">
        <v>254</v>
      </c>
      <c r="D34" s="56"/>
      <c r="E34" s="56"/>
      <c r="F34" s="56">
        <v>4</v>
      </c>
      <c r="G34" s="56"/>
      <c r="H34" s="29">
        <f t="shared" si="11"/>
        <v>96</v>
      </c>
      <c r="I34" s="3">
        <v>30</v>
      </c>
      <c r="J34" s="3">
        <f t="shared" si="12"/>
        <v>66</v>
      </c>
      <c r="K34" s="3">
        <f t="shared" si="13"/>
        <v>32</v>
      </c>
      <c r="L34" s="45">
        <v>34</v>
      </c>
      <c r="M34" s="83"/>
      <c r="N34" s="68"/>
      <c r="O34" s="68"/>
      <c r="P34" s="42"/>
      <c r="Q34" s="42">
        <v>66</v>
      </c>
      <c r="R34" s="42"/>
      <c r="S34" s="42"/>
    </row>
    <row r="35" spans="1:19" ht="12.75">
      <c r="A35" s="47" t="s">
        <v>37</v>
      </c>
      <c r="B35" s="51" t="s">
        <v>78</v>
      </c>
      <c r="C35" s="223" t="s">
        <v>254</v>
      </c>
      <c r="D35" s="56"/>
      <c r="E35" s="56"/>
      <c r="F35" s="56">
        <v>5</v>
      </c>
      <c r="G35" s="56"/>
      <c r="H35" s="29">
        <f t="shared" si="11"/>
        <v>110</v>
      </c>
      <c r="I35" s="3">
        <v>38</v>
      </c>
      <c r="J35" s="3">
        <f t="shared" si="12"/>
        <v>72</v>
      </c>
      <c r="K35" s="3">
        <v>54</v>
      </c>
      <c r="L35" s="45">
        <v>18</v>
      </c>
      <c r="M35" s="83"/>
      <c r="N35" s="68"/>
      <c r="O35" s="68"/>
      <c r="P35" s="42"/>
      <c r="Q35" s="42"/>
      <c r="R35" s="42">
        <v>72</v>
      </c>
      <c r="S35" s="42"/>
    </row>
    <row r="36" spans="1:19" ht="12.75">
      <c r="A36" s="47" t="s">
        <v>38</v>
      </c>
      <c r="B36" s="51" t="s">
        <v>79</v>
      </c>
      <c r="C36" s="223" t="s">
        <v>258</v>
      </c>
      <c r="D36" s="56"/>
      <c r="E36" s="56">
        <v>5</v>
      </c>
      <c r="F36" s="56"/>
      <c r="G36" s="56"/>
      <c r="H36" s="29">
        <f t="shared" si="11"/>
        <v>48</v>
      </c>
      <c r="I36" s="3">
        <v>16</v>
      </c>
      <c r="J36" s="3">
        <f t="shared" si="12"/>
        <v>32</v>
      </c>
      <c r="K36" s="3">
        <f t="shared" si="13"/>
        <v>16</v>
      </c>
      <c r="L36" s="45">
        <v>16</v>
      </c>
      <c r="M36" s="83"/>
      <c r="N36" s="68"/>
      <c r="O36" s="68"/>
      <c r="P36" s="42"/>
      <c r="Q36" s="42"/>
      <c r="R36" s="42">
        <v>32</v>
      </c>
      <c r="S36" s="42"/>
    </row>
    <row r="37" spans="1:19" ht="12.75">
      <c r="A37" s="47" t="s">
        <v>39</v>
      </c>
      <c r="B37" s="51" t="s">
        <v>80</v>
      </c>
      <c r="C37" s="223" t="s">
        <v>254</v>
      </c>
      <c r="D37" s="56"/>
      <c r="E37" s="56"/>
      <c r="F37" s="56">
        <v>6</v>
      </c>
      <c r="G37" s="56"/>
      <c r="H37" s="29">
        <f t="shared" si="11"/>
        <v>126</v>
      </c>
      <c r="I37" s="3">
        <v>42</v>
      </c>
      <c r="J37" s="3">
        <f t="shared" si="12"/>
        <v>84</v>
      </c>
      <c r="K37" s="3">
        <f t="shared" si="13"/>
        <v>38</v>
      </c>
      <c r="L37" s="45">
        <v>46</v>
      </c>
      <c r="M37" s="83"/>
      <c r="N37" s="68"/>
      <c r="O37" s="68"/>
      <c r="P37" s="42"/>
      <c r="Q37" s="42"/>
      <c r="R37" s="42"/>
      <c r="S37" s="42">
        <v>84</v>
      </c>
    </row>
    <row r="38" spans="1:19" ht="12.75">
      <c r="A38" s="47" t="s">
        <v>40</v>
      </c>
      <c r="B38" s="51" t="s">
        <v>81</v>
      </c>
      <c r="C38" s="223" t="s">
        <v>268</v>
      </c>
      <c r="D38" s="56"/>
      <c r="E38" s="56"/>
      <c r="F38" s="56">
        <v>5</v>
      </c>
      <c r="G38" s="56"/>
      <c r="H38" s="29">
        <f t="shared" si="11"/>
        <v>178</v>
      </c>
      <c r="I38" s="3">
        <v>60</v>
      </c>
      <c r="J38" s="3">
        <f t="shared" si="12"/>
        <v>118</v>
      </c>
      <c r="K38" s="3">
        <v>62</v>
      </c>
      <c r="L38" s="45">
        <v>56</v>
      </c>
      <c r="M38" s="83"/>
      <c r="N38" s="68"/>
      <c r="O38" s="68"/>
      <c r="P38" s="42"/>
      <c r="Q38" s="42"/>
      <c r="R38" s="42">
        <v>118</v>
      </c>
      <c r="S38" s="42"/>
    </row>
    <row r="39" spans="1:19" ht="12.75">
      <c r="A39" s="47" t="s">
        <v>41</v>
      </c>
      <c r="B39" s="51" t="s">
        <v>82</v>
      </c>
      <c r="C39" s="223" t="s">
        <v>258</v>
      </c>
      <c r="D39" s="56"/>
      <c r="E39" s="56">
        <v>6</v>
      </c>
      <c r="F39" s="243"/>
      <c r="G39" s="56"/>
      <c r="H39" s="29">
        <f t="shared" si="11"/>
        <v>48</v>
      </c>
      <c r="I39" s="3">
        <v>16</v>
      </c>
      <c r="J39" s="3">
        <f t="shared" si="12"/>
        <v>32</v>
      </c>
      <c r="K39" s="3">
        <f t="shared" si="13"/>
        <v>16</v>
      </c>
      <c r="L39" s="45">
        <v>16</v>
      </c>
      <c r="M39" s="83"/>
      <c r="N39" s="68"/>
      <c r="O39" s="68"/>
      <c r="P39" s="42"/>
      <c r="Q39" s="42"/>
      <c r="R39" s="42"/>
      <c r="S39" s="42">
        <v>32</v>
      </c>
    </row>
    <row r="40" spans="1:19" ht="12.75">
      <c r="A40" s="47" t="s">
        <v>83</v>
      </c>
      <c r="B40" s="51" t="s">
        <v>84</v>
      </c>
      <c r="C40" s="223" t="s">
        <v>268</v>
      </c>
      <c r="D40" s="56"/>
      <c r="E40" s="56"/>
      <c r="F40" s="56">
        <v>6</v>
      </c>
      <c r="G40" s="56"/>
      <c r="H40" s="29">
        <f t="shared" si="11"/>
        <v>96</v>
      </c>
      <c r="I40" s="3">
        <v>30</v>
      </c>
      <c r="J40" s="3">
        <f t="shared" si="12"/>
        <v>66</v>
      </c>
      <c r="K40" s="3">
        <f t="shared" si="13"/>
        <v>28</v>
      </c>
      <c r="L40" s="45">
        <v>38</v>
      </c>
      <c r="M40" s="83"/>
      <c r="N40" s="68"/>
      <c r="O40" s="68"/>
      <c r="P40" s="42"/>
      <c r="Q40" s="42"/>
      <c r="R40" s="42">
        <v>18</v>
      </c>
      <c r="S40" s="42">
        <v>48</v>
      </c>
    </row>
    <row r="41" spans="1:19" ht="12.75">
      <c r="A41" s="47" t="s">
        <v>85</v>
      </c>
      <c r="B41" s="51" t="s">
        <v>86</v>
      </c>
      <c r="C41" s="223" t="s">
        <v>262</v>
      </c>
      <c r="D41" s="56">
        <v>6</v>
      </c>
      <c r="E41" s="56"/>
      <c r="F41" s="56"/>
      <c r="G41" s="56"/>
      <c r="H41" s="29">
        <f t="shared" si="11"/>
        <v>48</v>
      </c>
      <c r="I41" s="3">
        <v>16</v>
      </c>
      <c r="J41" s="3">
        <f t="shared" si="12"/>
        <v>32</v>
      </c>
      <c r="K41" s="3">
        <f t="shared" si="13"/>
        <v>16</v>
      </c>
      <c r="L41" s="45">
        <v>16</v>
      </c>
      <c r="M41" s="83"/>
      <c r="N41" s="68"/>
      <c r="O41" s="68"/>
      <c r="P41" s="43"/>
      <c r="Q41" s="42"/>
      <c r="R41" s="42"/>
      <c r="S41" s="42">
        <v>32</v>
      </c>
    </row>
    <row r="42" spans="1:19" ht="12.75">
      <c r="A42" s="47" t="s">
        <v>87</v>
      </c>
      <c r="B42" s="51" t="s">
        <v>88</v>
      </c>
      <c r="C42" s="223" t="s">
        <v>262</v>
      </c>
      <c r="D42" s="56">
        <v>5</v>
      </c>
      <c r="E42" s="56"/>
      <c r="F42" s="56"/>
      <c r="G42" s="56"/>
      <c r="H42" s="29">
        <f t="shared" si="11"/>
        <v>48</v>
      </c>
      <c r="I42" s="3">
        <v>16</v>
      </c>
      <c r="J42" s="3">
        <f t="shared" si="12"/>
        <v>32</v>
      </c>
      <c r="K42" s="3">
        <f t="shared" si="13"/>
        <v>16</v>
      </c>
      <c r="L42" s="45">
        <v>16</v>
      </c>
      <c r="M42" s="83"/>
      <c r="N42" s="68"/>
      <c r="O42" s="68"/>
      <c r="P42" s="42"/>
      <c r="Q42" s="42"/>
      <c r="R42" s="42">
        <v>32</v>
      </c>
      <c r="S42" s="42"/>
    </row>
    <row r="43" spans="1:19" ht="12.75">
      <c r="A43" s="47" t="s">
        <v>89</v>
      </c>
      <c r="B43" s="51" t="s">
        <v>90</v>
      </c>
      <c r="C43" s="223" t="s">
        <v>258</v>
      </c>
      <c r="D43" s="56"/>
      <c r="E43" s="56">
        <v>4</v>
      </c>
      <c r="F43" s="56"/>
      <c r="G43" s="56"/>
      <c r="H43" s="29">
        <f t="shared" si="11"/>
        <v>90</v>
      </c>
      <c r="I43" s="3">
        <v>30</v>
      </c>
      <c r="J43" s="3">
        <f t="shared" si="12"/>
        <v>60</v>
      </c>
      <c r="K43" s="3">
        <f t="shared" si="13"/>
        <v>30</v>
      </c>
      <c r="L43" s="45">
        <v>30</v>
      </c>
      <c r="M43" s="83"/>
      <c r="N43" s="68"/>
      <c r="O43" s="68"/>
      <c r="P43" s="131"/>
      <c r="Q43" s="42">
        <v>60</v>
      </c>
      <c r="R43" s="42"/>
      <c r="S43" s="42"/>
    </row>
    <row r="44" spans="1:19" ht="12.75">
      <c r="A44" s="47" t="s">
        <v>91</v>
      </c>
      <c r="B44" s="51" t="s">
        <v>75</v>
      </c>
      <c r="C44" s="223" t="s">
        <v>262</v>
      </c>
      <c r="D44" s="56">
        <v>4</v>
      </c>
      <c r="E44" s="56"/>
      <c r="F44" s="56"/>
      <c r="G44" s="56"/>
      <c r="H44" s="29">
        <f t="shared" si="11"/>
        <v>48</v>
      </c>
      <c r="I44" s="3">
        <v>16</v>
      </c>
      <c r="J44" s="3">
        <f t="shared" si="12"/>
        <v>32</v>
      </c>
      <c r="K44" s="3">
        <f t="shared" si="13"/>
        <v>16</v>
      </c>
      <c r="L44" s="45">
        <v>16</v>
      </c>
      <c r="M44" s="83"/>
      <c r="N44" s="68"/>
      <c r="O44" s="68"/>
      <c r="P44" s="44"/>
      <c r="Q44" s="42">
        <v>32</v>
      </c>
      <c r="R44" s="42"/>
      <c r="S44" s="42"/>
    </row>
    <row r="45" spans="1:19" ht="12.75">
      <c r="A45" s="47" t="s">
        <v>92</v>
      </c>
      <c r="B45" s="51" t="s">
        <v>93</v>
      </c>
      <c r="C45" s="223" t="s">
        <v>269</v>
      </c>
      <c r="D45" s="56"/>
      <c r="E45" s="56">
        <v>4</v>
      </c>
      <c r="F45" s="56"/>
      <c r="G45" s="56"/>
      <c r="H45" s="29">
        <f t="shared" si="11"/>
        <v>90</v>
      </c>
      <c r="I45" s="3">
        <v>24</v>
      </c>
      <c r="J45" s="3">
        <f t="shared" si="12"/>
        <v>66</v>
      </c>
      <c r="K45" s="3">
        <f t="shared" si="13"/>
        <v>32</v>
      </c>
      <c r="L45" s="45">
        <v>34</v>
      </c>
      <c r="M45" s="83"/>
      <c r="N45" s="68"/>
      <c r="O45" s="68"/>
      <c r="P45" s="131">
        <v>18</v>
      </c>
      <c r="Q45" s="42">
        <v>48</v>
      </c>
      <c r="R45" s="42"/>
      <c r="S45" s="42"/>
    </row>
    <row r="46" spans="1:19" ht="24">
      <c r="A46" s="47" t="s">
        <v>94</v>
      </c>
      <c r="B46" s="51" t="s">
        <v>26</v>
      </c>
      <c r="C46" s="223" t="s">
        <v>258</v>
      </c>
      <c r="D46" s="56"/>
      <c r="E46" s="56">
        <v>6</v>
      </c>
      <c r="F46" s="56"/>
      <c r="G46" s="56"/>
      <c r="H46" s="29">
        <f t="shared" si="11"/>
        <v>66</v>
      </c>
      <c r="I46" s="3">
        <v>22</v>
      </c>
      <c r="J46" s="3">
        <f t="shared" si="12"/>
        <v>44</v>
      </c>
      <c r="K46" s="3">
        <f t="shared" si="13"/>
        <v>20</v>
      </c>
      <c r="L46" s="45">
        <v>24</v>
      </c>
      <c r="M46" s="83"/>
      <c r="N46" s="68"/>
      <c r="O46" s="68"/>
      <c r="P46" s="42"/>
      <c r="Q46" s="42"/>
      <c r="R46" s="42"/>
      <c r="S46" s="42">
        <v>44</v>
      </c>
    </row>
    <row r="47" spans="1:19" ht="12.75">
      <c r="A47" s="47" t="s">
        <v>95</v>
      </c>
      <c r="B47" s="51" t="s">
        <v>17</v>
      </c>
      <c r="C47" s="223" t="s">
        <v>269</v>
      </c>
      <c r="D47" s="56"/>
      <c r="E47" s="56">
        <v>4</v>
      </c>
      <c r="F47" s="56"/>
      <c r="G47" s="56"/>
      <c r="H47" s="50">
        <f t="shared" si="11"/>
        <v>102</v>
      </c>
      <c r="I47" s="16">
        <v>34</v>
      </c>
      <c r="J47" s="16">
        <f t="shared" si="12"/>
        <v>68</v>
      </c>
      <c r="K47" s="16">
        <f t="shared" si="13"/>
        <v>48</v>
      </c>
      <c r="L47" s="94">
        <v>20</v>
      </c>
      <c r="M47" s="88"/>
      <c r="N47" s="129"/>
      <c r="O47" s="129"/>
      <c r="P47" s="130">
        <v>40</v>
      </c>
      <c r="Q47" s="130">
        <v>28</v>
      </c>
      <c r="R47" s="130"/>
      <c r="S47" s="130"/>
    </row>
    <row r="48" spans="1:19" ht="26.25" customHeight="1">
      <c r="A48" s="48" t="s">
        <v>302</v>
      </c>
      <c r="B48" s="51" t="s">
        <v>280</v>
      </c>
      <c r="C48" s="223" t="s">
        <v>262</v>
      </c>
      <c r="D48" s="56">
        <v>3</v>
      </c>
      <c r="E48" s="56"/>
      <c r="F48" s="56"/>
      <c r="G48" s="56"/>
      <c r="H48" s="26">
        <f aca="true" t="shared" si="14" ref="H48:H53">J48+I48</f>
        <v>60</v>
      </c>
      <c r="I48" s="14">
        <v>26</v>
      </c>
      <c r="J48" s="3">
        <f aca="true" t="shared" si="15" ref="J48:J53">P48+Q48+R48+S48+N48+O48</f>
        <v>34</v>
      </c>
      <c r="K48" s="16">
        <v>16</v>
      </c>
      <c r="L48" s="40">
        <v>18</v>
      </c>
      <c r="M48" s="91"/>
      <c r="N48" s="68"/>
      <c r="O48" s="68"/>
      <c r="P48" s="40">
        <v>34</v>
      </c>
      <c r="Q48" s="41"/>
      <c r="R48" s="41"/>
      <c r="S48" s="41"/>
    </row>
    <row r="49" spans="1:19" ht="12.75">
      <c r="A49" s="48" t="s">
        <v>244</v>
      </c>
      <c r="B49" s="53" t="s">
        <v>300</v>
      </c>
      <c r="C49" s="225" t="s">
        <v>262</v>
      </c>
      <c r="D49" s="56">
        <v>6</v>
      </c>
      <c r="E49" s="56"/>
      <c r="F49" s="56"/>
      <c r="G49" s="56"/>
      <c r="H49" s="26">
        <f t="shared" si="14"/>
        <v>48</v>
      </c>
      <c r="I49" s="14">
        <v>16</v>
      </c>
      <c r="J49" s="3">
        <f t="shared" si="15"/>
        <v>32</v>
      </c>
      <c r="K49" s="14">
        <f>J49-L49-M49</f>
        <v>18</v>
      </c>
      <c r="L49" s="40">
        <v>14</v>
      </c>
      <c r="M49" s="91"/>
      <c r="N49" s="68"/>
      <c r="O49" s="68"/>
      <c r="P49" s="40"/>
      <c r="Q49" s="41"/>
      <c r="R49" s="41"/>
      <c r="S49" s="40">
        <v>32</v>
      </c>
    </row>
    <row r="50" spans="1:19" ht="12.75">
      <c r="A50" s="48" t="s">
        <v>303</v>
      </c>
      <c r="B50" s="53" t="s">
        <v>283</v>
      </c>
      <c r="C50" s="225" t="s">
        <v>258</v>
      </c>
      <c r="D50" s="56"/>
      <c r="E50" s="56">
        <v>6</v>
      </c>
      <c r="F50" s="56"/>
      <c r="G50" s="56"/>
      <c r="H50" s="26">
        <f t="shared" si="14"/>
        <v>78</v>
      </c>
      <c r="I50" s="14">
        <v>26</v>
      </c>
      <c r="J50" s="3">
        <f t="shared" si="15"/>
        <v>52</v>
      </c>
      <c r="K50" s="14">
        <f>J50-L50-M50</f>
        <v>26</v>
      </c>
      <c r="L50" s="40">
        <v>26</v>
      </c>
      <c r="M50" s="91"/>
      <c r="N50" s="68"/>
      <c r="O50" s="68"/>
      <c r="P50" s="40"/>
      <c r="Q50" s="40"/>
      <c r="R50" s="40"/>
      <c r="S50" s="40">
        <v>52</v>
      </c>
    </row>
    <row r="51" spans="1:19" ht="12.75">
      <c r="A51" s="48" t="s">
        <v>304</v>
      </c>
      <c r="B51" s="53" t="s">
        <v>284</v>
      </c>
      <c r="C51" s="225" t="s">
        <v>258</v>
      </c>
      <c r="D51" s="56"/>
      <c r="E51" s="56">
        <v>6</v>
      </c>
      <c r="F51" s="56"/>
      <c r="G51" s="56"/>
      <c r="H51" s="26">
        <f t="shared" si="14"/>
        <v>66</v>
      </c>
      <c r="I51" s="14">
        <v>22</v>
      </c>
      <c r="J51" s="3">
        <f t="shared" si="15"/>
        <v>44</v>
      </c>
      <c r="K51" s="14">
        <f>J51-L51-M51</f>
        <v>22</v>
      </c>
      <c r="L51" s="46">
        <v>22</v>
      </c>
      <c r="M51" s="92"/>
      <c r="N51" s="68"/>
      <c r="O51" s="68"/>
      <c r="P51" s="46"/>
      <c r="Q51" s="46"/>
      <c r="R51" s="46"/>
      <c r="S51" s="46">
        <v>44</v>
      </c>
    </row>
    <row r="52" spans="1:19" ht="24">
      <c r="A52" s="161" t="s">
        <v>245</v>
      </c>
      <c r="B52" s="53" t="s">
        <v>285</v>
      </c>
      <c r="C52" s="225" t="s">
        <v>287</v>
      </c>
      <c r="D52" s="56"/>
      <c r="E52" s="56"/>
      <c r="F52" s="243">
        <v>6</v>
      </c>
      <c r="G52" s="56"/>
      <c r="H52" s="157">
        <f t="shared" si="14"/>
        <v>129</v>
      </c>
      <c r="I52" s="37">
        <v>45</v>
      </c>
      <c r="J52" s="16">
        <f t="shared" si="15"/>
        <v>84</v>
      </c>
      <c r="K52" s="37">
        <f>J52-L52-M52</f>
        <v>34</v>
      </c>
      <c r="L52" s="40">
        <v>50</v>
      </c>
      <c r="M52" s="40"/>
      <c r="N52" s="40"/>
      <c r="O52" s="68"/>
      <c r="P52" s="40"/>
      <c r="Q52" s="40"/>
      <c r="R52" s="40">
        <v>26</v>
      </c>
      <c r="S52" s="40">
        <v>58</v>
      </c>
    </row>
    <row r="53" spans="1:19" ht="12.75">
      <c r="A53" s="161" t="s">
        <v>305</v>
      </c>
      <c r="B53" s="237" t="s">
        <v>306</v>
      </c>
      <c r="C53" s="225" t="s">
        <v>258</v>
      </c>
      <c r="D53" s="131"/>
      <c r="E53" s="131">
        <v>6</v>
      </c>
      <c r="F53" s="238"/>
      <c r="G53" s="131"/>
      <c r="H53" s="40">
        <f t="shared" si="14"/>
        <v>50</v>
      </c>
      <c r="I53" s="40">
        <v>16</v>
      </c>
      <c r="J53" s="241">
        <f t="shared" si="15"/>
        <v>34</v>
      </c>
      <c r="K53" s="40">
        <f>J53-L53-M53</f>
        <v>10</v>
      </c>
      <c r="L53" s="239">
        <v>24</v>
      </c>
      <c r="M53" s="239"/>
      <c r="N53" s="239"/>
      <c r="O53" s="240"/>
      <c r="P53" s="239"/>
      <c r="Q53" s="239"/>
      <c r="R53" s="239"/>
      <c r="S53" s="239">
        <v>34</v>
      </c>
    </row>
    <row r="54" spans="1:19" s="178" customFormat="1" ht="24">
      <c r="A54" s="185" t="s">
        <v>42</v>
      </c>
      <c r="B54" s="186" t="s">
        <v>43</v>
      </c>
      <c r="C54" s="221" t="s">
        <v>290</v>
      </c>
      <c r="D54" s="187">
        <v>1</v>
      </c>
      <c r="E54" s="187">
        <v>2</v>
      </c>
      <c r="F54" s="187">
        <v>5</v>
      </c>
      <c r="G54" s="187">
        <v>2</v>
      </c>
      <c r="H54" s="187">
        <f aca="true" t="shared" si="16" ref="H54:S54">SUM(H55,H60)</f>
        <v>681</v>
      </c>
      <c r="I54" s="187">
        <f t="shared" si="16"/>
        <v>227</v>
      </c>
      <c r="J54" s="187">
        <f t="shared" si="16"/>
        <v>454</v>
      </c>
      <c r="K54" s="187">
        <f t="shared" si="16"/>
        <v>168</v>
      </c>
      <c r="L54" s="187">
        <f t="shared" si="16"/>
        <v>246</v>
      </c>
      <c r="M54" s="187">
        <f t="shared" si="16"/>
        <v>40</v>
      </c>
      <c r="N54" s="187">
        <f t="shared" si="16"/>
        <v>0</v>
      </c>
      <c r="O54" s="187">
        <f t="shared" si="16"/>
        <v>0</v>
      </c>
      <c r="P54" s="187">
        <f t="shared" si="16"/>
        <v>114</v>
      </c>
      <c r="Q54" s="187">
        <f t="shared" si="16"/>
        <v>244</v>
      </c>
      <c r="R54" s="187">
        <f t="shared" si="16"/>
        <v>96</v>
      </c>
      <c r="S54" s="187">
        <f t="shared" si="16"/>
        <v>0</v>
      </c>
    </row>
    <row r="55" spans="1:19" s="192" customFormat="1" ht="36">
      <c r="A55" s="188" t="s">
        <v>44</v>
      </c>
      <c r="B55" s="189" t="s">
        <v>96</v>
      </c>
      <c r="C55" s="231" t="s">
        <v>288</v>
      </c>
      <c r="D55" s="190"/>
      <c r="E55" s="190"/>
      <c r="F55" s="190">
        <v>4</v>
      </c>
      <c r="G55" s="190"/>
      <c r="H55" s="191">
        <f aca="true" t="shared" si="17" ref="H55:S55">SUM(H56:H57)</f>
        <v>539</v>
      </c>
      <c r="I55" s="191">
        <f t="shared" si="17"/>
        <v>181</v>
      </c>
      <c r="J55" s="191">
        <f t="shared" si="17"/>
        <v>358</v>
      </c>
      <c r="K55" s="191">
        <f t="shared" si="17"/>
        <v>146</v>
      </c>
      <c r="L55" s="191">
        <f t="shared" si="17"/>
        <v>192</v>
      </c>
      <c r="M55" s="191">
        <f t="shared" si="17"/>
        <v>20</v>
      </c>
      <c r="N55" s="191">
        <f t="shared" si="17"/>
        <v>0</v>
      </c>
      <c r="O55" s="191">
        <f t="shared" si="17"/>
        <v>0</v>
      </c>
      <c r="P55" s="191">
        <f t="shared" si="17"/>
        <v>114</v>
      </c>
      <c r="Q55" s="191">
        <f t="shared" si="17"/>
        <v>244</v>
      </c>
      <c r="R55" s="191">
        <f t="shared" si="17"/>
        <v>0</v>
      </c>
      <c r="S55" s="191">
        <f t="shared" si="17"/>
        <v>0</v>
      </c>
    </row>
    <row r="56" spans="1:19" ht="12.75">
      <c r="A56" s="162" t="s">
        <v>97</v>
      </c>
      <c r="B56" s="52" t="s">
        <v>98</v>
      </c>
      <c r="C56" s="226" t="s">
        <v>268</v>
      </c>
      <c r="D56" s="57"/>
      <c r="E56" s="58"/>
      <c r="F56" s="242">
        <v>4</v>
      </c>
      <c r="G56" s="57">
        <v>4</v>
      </c>
      <c r="H56" s="29">
        <f>J56+I56</f>
        <v>352</v>
      </c>
      <c r="I56" s="3">
        <v>118</v>
      </c>
      <c r="J56" s="3">
        <f>P56+Q56+R56+S56+N56+O56</f>
        <v>234</v>
      </c>
      <c r="K56" s="14">
        <v>106</v>
      </c>
      <c r="L56" s="4">
        <v>108</v>
      </c>
      <c r="M56" s="3">
        <v>20</v>
      </c>
      <c r="N56" s="89"/>
      <c r="O56" s="14"/>
      <c r="P56" s="14">
        <v>78</v>
      </c>
      <c r="Q56" s="45">
        <v>156</v>
      </c>
      <c r="R56" s="14"/>
      <c r="S56" s="14"/>
    </row>
    <row r="57" spans="1:19" ht="12.75">
      <c r="A57" s="162" t="s">
        <v>99</v>
      </c>
      <c r="B57" s="163" t="s">
        <v>100</v>
      </c>
      <c r="C57" s="226" t="s">
        <v>268</v>
      </c>
      <c r="D57" s="164"/>
      <c r="E57" s="165"/>
      <c r="F57" s="165">
        <v>4</v>
      </c>
      <c r="G57" s="164"/>
      <c r="H57" s="50">
        <f>J57+I57</f>
        <v>187</v>
      </c>
      <c r="I57" s="16">
        <v>63</v>
      </c>
      <c r="J57" s="16">
        <f>P57+Q57+R57+S57+N57+O57</f>
        <v>124</v>
      </c>
      <c r="K57" s="14">
        <f>J57-L57-M57</f>
        <v>40</v>
      </c>
      <c r="L57" s="16">
        <v>84</v>
      </c>
      <c r="M57" s="16"/>
      <c r="N57" s="90"/>
      <c r="O57" s="37"/>
      <c r="P57" s="37">
        <v>36</v>
      </c>
      <c r="Q57" s="94">
        <v>88</v>
      </c>
      <c r="R57" s="37"/>
      <c r="S57" s="37"/>
    </row>
    <row r="58" spans="1:19" ht="12.75">
      <c r="A58" s="23" t="s">
        <v>51</v>
      </c>
      <c r="B58" s="166" t="s">
        <v>27</v>
      </c>
      <c r="C58" s="233" t="s">
        <v>262</v>
      </c>
      <c r="D58" s="232">
        <v>4</v>
      </c>
      <c r="E58" s="146"/>
      <c r="F58" s="49"/>
      <c r="G58" s="49"/>
      <c r="H58" s="49"/>
      <c r="I58" s="49"/>
      <c r="J58" s="49"/>
      <c r="K58" s="49"/>
      <c r="L58" s="49"/>
      <c r="M58" s="49"/>
      <c r="N58" s="68"/>
      <c r="O58" s="68"/>
      <c r="P58" s="68"/>
      <c r="Q58" s="68" t="s">
        <v>104</v>
      </c>
      <c r="R58" s="68"/>
      <c r="S58" s="68"/>
    </row>
    <row r="59" spans="1:19" ht="25.5">
      <c r="A59" s="23" t="s">
        <v>52</v>
      </c>
      <c r="B59" s="166" t="s">
        <v>226</v>
      </c>
      <c r="C59" s="233" t="s">
        <v>258</v>
      </c>
      <c r="D59" s="49"/>
      <c r="E59" s="236">
        <v>4</v>
      </c>
      <c r="F59" s="49"/>
      <c r="G59" s="49"/>
      <c r="H59" s="49"/>
      <c r="I59" s="49"/>
      <c r="J59" s="49"/>
      <c r="K59" s="49"/>
      <c r="L59" s="49"/>
      <c r="M59" s="49"/>
      <c r="N59" s="68"/>
      <c r="O59" s="68"/>
      <c r="P59" s="68"/>
      <c r="Q59" s="68" t="s">
        <v>105</v>
      </c>
      <c r="R59" s="68"/>
      <c r="S59" s="68"/>
    </row>
    <row r="60" spans="1:19" s="192" customFormat="1" ht="48">
      <c r="A60" s="202" t="s">
        <v>45</v>
      </c>
      <c r="B60" s="203" t="s">
        <v>101</v>
      </c>
      <c r="C60" s="227" t="s">
        <v>263</v>
      </c>
      <c r="D60" s="204"/>
      <c r="E60" s="204"/>
      <c r="F60" s="204">
        <v>5</v>
      </c>
      <c r="G60" s="204"/>
      <c r="H60" s="191">
        <f aca="true" t="shared" si="18" ref="H60:S60">SUM(H61)</f>
        <v>142</v>
      </c>
      <c r="I60" s="191">
        <f t="shared" si="18"/>
        <v>46</v>
      </c>
      <c r="J60" s="191">
        <f t="shared" si="18"/>
        <v>96</v>
      </c>
      <c r="K60" s="191">
        <f t="shared" si="18"/>
        <v>22</v>
      </c>
      <c r="L60" s="191">
        <f t="shared" si="18"/>
        <v>54</v>
      </c>
      <c r="M60" s="191">
        <f t="shared" si="18"/>
        <v>20</v>
      </c>
      <c r="N60" s="191">
        <f t="shared" si="18"/>
        <v>0</v>
      </c>
      <c r="O60" s="191">
        <f t="shared" si="18"/>
        <v>0</v>
      </c>
      <c r="P60" s="191">
        <f t="shared" si="18"/>
        <v>0</v>
      </c>
      <c r="Q60" s="191">
        <f t="shared" si="18"/>
        <v>0</v>
      </c>
      <c r="R60" s="191">
        <f t="shared" si="18"/>
        <v>96</v>
      </c>
      <c r="S60" s="191">
        <f t="shared" si="18"/>
        <v>0</v>
      </c>
    </row>
    <row r="61" spans="1:19" ht="37.5" customHeight="1">
      <c r="A61" s="162" t="s">
        <v>102</v>
      </c>
      <c r="B61" s="167" t="s">
        <v>103</v>
      </c>
      <c r="C61" s="228" t="s">
        <v>254</v>
      </c>
      <c r="D61" s="168"/>
      <c r="E61" s="156"/>
      <c r="F61" s="156">
        <v>5</v>
      </c>
      <c r="G61" s="156">
        <v>5</v>
      </c>
      <c r="H61" s="157">
        <f>J61+I61</f>
        <v>142</v>
      </c>
      <c r="I61" s="37">
        <v>46</v>
      </c>
      <c r="J61" s="16">
        <f>P61+Q61+R61+S61+N61+O61</f>
        <v>96</v>
      </c>
      <c r="K61" s="37">
        <f>J61-L61-M61</f>
        <v>22</v>
      </c>
      <c r="L61" s="37">
        <v>54</v>
      </c>
      <c r="M61" s="37">
        <v>20</v>
      </c>
      <c r="N61" s="37"/>
      <c r="O61" s="37"/>
      <c r="P61" s="37"/>
      <c r="Q61" s="37"/>
      <c r="R61" s="37">
        <v>96</v>
      </c>
      <c r="S61" s="37"/>
    </row>
    <row r="62" spans="1:19" ht="28.5" customHeight="1">
      <c r="A62" s="23" t="s">
        <v>247</v>
      </c>
      <c r="B62" s="166" t="s">
        <v>226</v>
      </c>
      <c r="C62" s="233" t="s">
        <v>258</v>
      </c>
      <c r="D62" s="56"/>
      <c r="E62" s="147">
        <v>5</v>
      </c>
      <c r="F62" s="56"/>
      <c r="G62" s="56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 t="s">
        <v>105</v>
      </c>
      <c r="S62" s="40"/>
    </row>
    <row r="63" spans="1:19" ht="24">
      <c r="A63" s="172"/>
      <c r="B63" s="173" t="s">
        <v>230</v>
      </c>
      <c r="C63" s="234" t="s">
        <v>292</v>
      </c>
      <c r="D63" s="59">
        <f>SUM(D6,D31)</f>
        <v>12</v>
      </c>
      <c r="E63" s="59">
        <f>SUM(E6,E31)</f>
        <v>26</v>
      </c>
      <c r="F63" s="59">
        <f>SUM(F6,F31)</f>
        <v>27</v>
      </c>
      <c r="G63" s="59">
        <f>SUM(G6,G31)</f>
        <v>2</v>
      </c>
      <c r="H63" s="39">
        <f aca="true" t="shared" si="19" ref="H63:S63">SUM(H6,H31)</f>
        <v>5400</v>
      </c>
      <c r="I63" s="39">
        <f t="shared" si="19"/>
        <v>1800</v>
      </c>
      <c r="J63" s="39">
        <f t="shared" si="19"/>
        <v>3600</v>
      </c>
      <c r="K63" s="39">
        <f t="shared" si="19"/>
        <v>1522</v>
      </c>
      <c r="L63" s="39">
        <f t="shared" si="19"/>
        <v>2004</v>
      </c>
      <c r="M63" s="39">
        <f t="shared" si="19"/>
        <v>40</v>
      </c>
      <c r="N63" s="39">
        <f t="shared" si="19"/>
        <v>576</v>
      </c>
      <c r="O63" s="39">
        <f t="shared" si="19"/>
        <v>828</v>
      </c>
      <c r="P63" s="39">
        <f t="shared" si="19"/>
        <v>576</v>
      </c>
      <c r="Q63" s="39">
        <f t="shared" si="19"/>
        <v>648</v>
      </c>
      <c r="R63" s="39">
        <f t="shared" si="19"/>
        <v>468</v>
      </c>
      <c r="S63" s="39">
        <f t="shared" si="19"/>
        <v>504</v>
      </c>
    </row>
    <row r="64" spans="1:19" ht="12.75">
      <c r="A64" s="169" t="s">
        <v>66</v>
      </c>
      <c r="B64" s="170" t="s">
        <v>67</v>
      </c>
      <c r="C64" s="229"/>
      <c r="D64" s="31"/>
      <c r="E64" s="30"/>
      <c r="F64" s="32"/>
      <c r="G64" s="171"/>
      <c r="H64" s="24"/>
      <c r="I64" s="2"/>
      <c r="J64" s="2"/>
      <c r="K64" s="2"/>
      <c r="L64" s="2"/>
      <c r="M64" s="2"/>
      <c r="N64" s="13"/>
      <c r="O64" s="2"/>
      <c r="P64" s="2"/>
      <c r="Q64" s="86"/>
      <c r="R64" s="68"/>
      <c r="S64" s="87" t="s">
        <v>71</v>
      </c>
    </row>
    <row r="65" spans="1:19" ht="12.75">
      <c r="A65" s="25" t="s">
        <v>68</v>
      </c>
      <c r="B65" s="28" t="s">
        <v>61</v>
      </c>
      <c r="C65" s="230"/>
      <c r="D65" s="33"/>
      <c r="E65" s="34"/>
      <c r="F65" s="35"/>
      <c r="G65" s="95"/>
      <c r="H65" s="127"/>
      <c r="I65" s="2"/>
      <c r="J65" s="2"/>
      <c r="K65" s="2"/>
      <c r="L65" s="2"/>
      <c r="M65" s="2"/>
      <c r="N65" s="13"/>
      <c r="O65" s="2"/>
      <c r="P65" s="2"/>
      <c r="Q65" s="82"/>
      <c r="R65" s="68"/>
      <c r="S65" s="87" t="s">
        <v>72</v>
      </c>
    </row>
    <row r="66" spans="1:19" ht="12.75" customHeight="1">
      <c r="A66" s="330" t="s">
        <v>154</v>
      </c>
      <c r="B66" s="331"/>
      <c r="C66" s="331"/>
      <c r="D66" s="331"/>
      <c r="E66" s="331"/>
      <c r="F66" s="331"/>
      <c r="G66" s="331"/>
      <c r="H66" s="321" t="s">
        <v>18</v>
      </c>
      <c r="I66" s="293" t="s">
        <v>64</v>
      </c>
      <c r="J66" s="294"/>
      <c r="K66" s="294"/>
      <c r="L66" s="294"/>
      <c r="M66" s="294"/>
      <c r="N66" s="14">
        <v>8</v>
      </c>
      <c r="O66" s="4">
        <v>11</v>
      </c>
      <c r="P66" s="4">
        <v>13</v>
      </c>
      <c r="Q66" s="83">
        <v>11</v>
      </c>
      <c r="R66" s="56">
        <v>10</v>
      </c>
      <c r="S66" s="56">
        <v>12</v>
      </c>
    </row>
    <row r="67" spans="1:19" ht="12.75">
      <c r="A67" s="332"/>
      <c r="B67" s="333"/>
      <c r="C67" s="333"/>
      <c r="D67" s="333"/>
      <c r="E67" s="333"/>
      <c r="F67" s="333"/>
      <c r="G67" s="333"/>
      <c r="H67" s="321"/>
      <c r="I67" s="293" t="s">
        <v>65</v>
      </c>
      <c r="J67" s="294"/>
      <c r="K67" s="294"/>
      <c r="L67" s="294"/>
      <c r="M67" s="294"/>
      <c r="N67" s="8"/>
      <c r="O67" s="8"/>
      <c r="P67" s="15"/>
      <c r="Q67" s="84">
        <v>72</v>
      </c>
      <c r="R67" s="68"/>
      <c r="S67" s="68"/>
    </row>
    <row r="68" spans="1:19" ht="12.75" customHeight="1">
      <c r="A68" s="334" t="s">
        <v>61</v>
      </c>
      <c r="B68" s="335"/>
      <c r="C68" s="335"/>
      <c r="D68" s="335"/>
      <c r="E68" s="335"/>
      <c r="F68" s="335"/>
      <c r="G68" s="335"/>
      <c r="H68" s="321"/>
      <c r="I68" s="293" t="s">
        <v>69</v>
      </c>
      <c r="J68" s="294"/>
      <c r="K68" s="294"/>
      <c r="L68" s="294"/>
      <c r="M68" s="294"/>
      <c r="N68" s="8"/>
      <c r="O68" s="8"/>
      <c r="P68" s="8"/>
      <c r="Q68" s="85">
        <v>108</v>
      </c>
      <c r="R68" s="56">
        <v>108</v>
      </c>
      <c r="S68" s="128"/>
    </row>
    <row r="69" spans="1:19" ht="12.75" customHeight="1">
      <c r="A69" s="334" t="s">
        <v>62</v>
      </c>
      <c r="B69" s="335"/>
      <c r="C69" s="335"/>
      <c r="D69" s="335"/>
      <c r="E69" s="335"/>
      <c r="F69" s="335"/>
      <c r="G69" s="335"/>
      <c r="H69" s="321"/>
      <c r="I69" s="293" t="s">
        <v>70</v>
      </c>
      <c r="J69" s="294"/>
      <c r="K69" s="294"/>
      <c r="L69" s="294"/>
      <c r="M69" s="294"/>
      <c r="N69" s="8"/>
      <c r="O69" s="8"/>
      <c r="P69" s="8"/>
      <c r="Q69" s="85"/>
      <c r="R69" s="128"/>
      <c r="S69" s="56">
        <v>144</v>
      </c>
    </row>
    <row r="70" spans="1:20" ht="12.75" customHeight="1">
      <c r="A70" s="209"/>
      <c r="B70" s="210"/>
      <c r="C70" s="211"/>
      <c r="D70" s="210"/>
      <c r="E70" s="210"/>
      <c r="F70" s="210"/>
      <c r="G70" s="210"/>
      <c r="H70" s="321"/>
      <c r="I70" s="305" t="s">
        <v>19</v>
      </c>
      <c r="J70" s="306"/>
      <c r="K70" s="306"/>
      <c r="L70" s="306"/>
      <c r="M70" s="306"/>
      <c r="N70" s="145">
        <v>1</v>
      </c>
      <c r="O70" s="132">
        <v>7</v>
      </c>
      <c r="P70" s="132">
        <v>3</v>
      </c>
      <c r="Q70" s="132">
        <v>3</v>
      </c>
      <c r="R70" s="132">
        <v>4</v>
      </c>
      <c r="S70" s="8">
        <v>4</v>
      </c>
      <c r="T70">
        <f>SUM(N70:S70)</f>
        <v>22</v>
      </c>
    </row>
    <row r="71" spans="1:20" ht="12.75" customHeight="1">
      <c r="A71" s="299" t="s">
        <v>248</v>
      </c>
      <c r="B71" s="300"/>
      <c r="C71" s="300"/>
      <c r="D71" s="300"/>
      <c r="E71" s="300"/>
      <c r="F71" s="300"/>
      <c r="G71" s="300"/>
      <c r="H71" s="321"/>
      <c r="I71" s="301" t="s">
        <v>229</v>
      </c>
      <c r="J71" s="302"/>
      <c r="K71" s="302"/>
      <c r="L71" s="302"/>
      <c r="M71" s="302"/>
      <c r="N71" s="38">
        <v>1</v>
      </c>
      <c r="O71" s="144">
        <v>7</v>
      </c>
      <c r="P71" s="134">
        <v>3</v>
      </c>
      <c r="Q71" s="144">
        <v>4</v>
      </c>
      <c r="R71" s="144">
        <v>5</v>
      </c>
      <c r="S71" s="8">
        <v>4</v>
      </c>
      <c r="T71">
        <f>SUM(N71:S71)</f>
        <v>24</v>
      </c>
    </row>
    <row r="72" spans="1:20" ht="12.75" customHeight="1">
      <c r="A72" s="212"/>
      <c r="B72" s="213" t="s">
        <v>249</v>
      </c>
      <c r="C72" s="214"/>
      <c r="D72" s="212"/>
      <c r="E72" s="212"/>
      <c r="F72" s="212"/>
      <c r="G72" s="212"/>
      <c r="H72" s="321"/>
      <c r="I72" s="293" t="s">
        <v>63</v>
      </c>
      <c r="J72" s="294"/>
      <c r="K72" s="294"/>
      <c r="L72" s="294"/>
      <c r="M72" s="294"/>
      <c r="N72" s="8">
        <v>6</v>
      </c>
      <c r="O72" s="8">
        <v>3</v>
      </c>
      <c r="P72" s="133">
        <v>2</v>
      </c>
      <c r="Q72" s="8">
        <v>4</v>
      </c>
      <c r="R72" s="9">
        <v>1</v>
      </c>
      <c r="S72" s="8">
        <v>5</v>
      </c>
      <c r="T72">
        <f>SUM(N72:S72)</f>
        <v>21</v>
      </c>
    </row>
    <row r="73" spans="1:20" ht="12.75">
      <c r="A73" s="328" t="s">
        <v>250</v>
      </c>
      <c r="B73" s="329"/>
      <c r="C73" s="329"/>
      <c r="D73" s="329"/>
      <c r="E73" s="329"/>
      <c r="F73" s="329"/>
      <c r="G73" s="329"/>
      <c r="H73" s="321"/>
      <c r="I73" s="326" t="s">
        <v>73</v>
      </c>
      <c r="J73" s="327"/>
      <c r="K73" s="327"/>
      <c r="L73" s="327"/>
      <c r="M73" s="327"/>
      <c r="N73" s="97">
        <v>0</v>
      </c>
      <c r="O73" s="97">
        <v>0</v>
      </c>
      <c r="P73" s="134">
        <v>2</v>
      </c>
      <c r="Q73" s="97">
        <v>1</v>
      </c>
      <c r="R73" s="98">
        <v>1</v>
      </c>
      <c r="S73" s="97">
        <v>2</v>
      </c>
      <c r="T73">
        <f>SUM(N73:S73)</f>
        <v>6</v>
      </c>
    </row>
    <row r="74" spans="1:20" ht="12.75">
      <c r="A74" s="322"/>
      <c r="B74" s="322"/>
      <c r="C74" s="322"/>
      <c r="D74" s="322"/>
      <c r="E74" s="322"/>
      <c r="F74" s="322"/>
      <c r="G74" s="323"/>
      <c r="H74" s="321"/>
      <c r="I74" s="324" t="s">
        <v>155</v>
      </c>
      <c r="J74" s="324"/>
      <c r="K74" s="324"/>
      <c r="L74" s="324"/>
      <c r="M74" s="325"/>
      <c r="N74" s="56">
        <v>0</v>
      </c>
      <c r="O74" s="56">
        <v>0</v>
      </c>
      <c r="P74" s="56">
        <v>0</v>
      </c>
      <c r="Q74" s="56">
        <v>1</v>
      </c>
      <c r="R74" s="56">
        <v>1</v>
      </c>
      <c r="S74" s="56">
        <v>0</v>
      </c>
      <c r="T74">
        <f>SUM(N74:S74)</f>
        <v>2</v>
      </c>
    </row>
    <row r="75" spans="9:13" ht="12.75">
      <c r="I75" s="96"/>
      <c r="J75" s="96"/>
      <c r="K75" s="96"/>
      <c r="L75" s="96"/>
      <c r="M75" s="96"/>
    </row>
    <row r="76" spans="2:4" ht="12.75">
      <c r="B76" t="s">
        <v>74</v>
      </c>
      <c r="D76" s="135">
        <f>(L63+M63+72+216+144)/(J63+72+216+144)*100</f>
        <v>61.408730158730165</v>
      </c>
    </row>
    <row r="77" ht="12.75">
      <c r="B77" t="s">
        <v>286</v>
      </c>
    </row>
  </sheetData>
  <sheetProtection/>
  <mergeCells count="37">
    <mergeCell ref="D1:G1"/>
    <mergeCell ref="G2:G4"/>
    <mergeCell ref="A66:G66"/>
    <mergeCell ref="A67:G67"/>
    <mergeCell ref="A68:G68"/>
    <mergeCell ref="A69:G69"/>
    <mergeCell ref="C1:C4"/>
    <mergeCell ref="I72:M72"/>
    <mergeCell ref="H2:H4"/>
    <mergeCell ref="F2:F4"/>
    <mergeCell ref="D5:G5"/>
    <mergeCell ref="H66:H74"/>
    <mergeCell ref="A74:G74"/>
    <mergeCell ref="I74:M74"/>
    <mergeCell ref="E2:E4"/>
    <mergeCell ref="I73:M73"/>
    <mergeCell ref="A73:G73"/>
    <mergeCell ref="R3:S3"/>
    <mergeCell ref="N1:S2"/>
    <mergeCell ref="A1:A4"/>
    <mergeCell ref="H1:M1"/>
    <mergeCell ref="B1:B4"/>
    <mergeCell ref="D2:D4"/>
    <mergeCell ref="N3:O3"/>
    <mergeCell ref="P3:Q3"/>
    <mergeCell ref="J2:M2"/>
    <mergeCell ref="I66:M66"/>
    <mergeCell ref="J3:J4"/>
    <mergeCell ref="K3:M3"/>
    <mergeCell ref="A71:G71"/>
    <mergeCell ref="I69:M69"/>
    <mergeCell ref="I71:M71"/>
    <mergeCell ref="I67:M67"/>
    <mergeCell ref="I68:M68"/>
    <mergeCell ref="I2:I4"/>
    <mergeCell ref="I70:M70"/>
  </mergeCells>
  <conditionalFormatting sqref="L33:L47">
    <cfRule type="cellIs" priority="1" dxfId="0" operator="lessThan" stopIfTrue="1">
      <formula>#REF!</formula>
    </cfRule>
  </conditionalFormatting>
  <printOptions horizontalCentered="1"/>
  <pageMargins left="0.1968503937007874" right="0.1968503937007874" top="0.1968503937007874" bottom="0.1968503937007874" header="0.2" footer="0.2"/>
  <pageSetup horizontalDpi="600" verticalDpi="600" orientation="landscape" paperSize="9" scale="66" r:id="rId1"/>
  <rowBreaks count="1" manualBreakCount="1">
    <brk id="30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C27"/>
  <sheetViews>
    <sheetView view="pageBreakPreview" zoomScale="60" zoomScalePageLayoutView="0" workbookViewId="0" topLeftCell="A1">
      <selection activeCell="A1" sqref="A1:D28"/>
    </sheetView>
  </sheetViews>
  <sheetFormatPr defaultColWidth="9.140625" defaultRowHeight="12.75"/>
  <cols>
    <col min="1" max="1" width="3.421875" style="0" customWidth="1"/>
    <col min="2" max="2" width="6.421875" style="6" customWidth="1"/>
    <col min="3" max="3" width="69.8515625" style="0" customWidth="1"/>
  </cols>
  <sheetData>
    <row r="1" spans="2:3" ht="15.75">
      <c r="B1" s="339" t="s">
        <v>109</v>
      </c>
      <c r="C1" s="339"/>
    </row>
    <row r="2" spans="2:3" ht="15.75">
      <c r="B2" s="61" t="s">
        <v>20</v>
      </c>
      <c r="C2" s="62" t="s">
        <v>21</v>
      </c>
    </row>
    <row r="3" spans="2:3" ht="15.75">
      <c r="B3" s="63" t="s">
        <v>110</v>
      </c>
      <c r="C3" s="64" t="s">
        <v>111</v>
      </c>
    </row>
    <row r="4" spans="2:3" ht="15.75">
      <c r="B4" s="63">
        <v>1</v>
      </c>
      <c r="C4" s="64" t="s">
        <v>112</v>
      </c>
    </row>
    <row r="5" spans="2:3" ht="15.75">
      <c r="B5" s="63">
        <v>2</v>
      </c>
      <c r="C5" s="64" t="s">
        <v>113</v>
      </c>
    </row>
    <row r="6" spans="2:3" ht="15.75">
      <c r="B6" s="63">
        <v>3</v>
      </c>
      <c r="C6" s="64" t="s">
        <v>114</v>
      </c>
    </row>
    <row r="7" spans="2:3" ht="15.75">
      <c r="B7" s="63">
        <v>4</v>
      </c>
      <c r="C7" s="64" t="s">
        <v>115</v>
      </c>
    </row>
    <row r="8" spans="2:3" ht="15.75">
      <c r="B8" s="63">
        <v>5</v>
      </c>
      <c r="C8" s="64" t="s">
        <v>116</v>
      </c>
    </row>
    <row r="9" spans="2:3" ht="15.75">
      <c r="B9" s="63">
        <v>6</v>
      </c>
      <c r="C9" s="64" t="s">
        <v>117</v>
      </c>
    </row>
    <row r="10" spans="2:3" ht="15.75">
      <c r="B10" s="63">
        <v>7</v>
      </c>
      <c r="C10" s="64" t="s">
        <v>118</v>
      </c>
    </row>
    <row r="11" spans="2:3" ht="15.75">
      <c r="B11" s="63">
        <v>8</v>
      </c>
      <c r="C11" s="64" t="s">
        <v>119</v>
      </c>
    </row>
    <row r="12" spans="2:3" ht="15.75">
      <c r="B12" s="63">
        <v>9</v>
      </c>
      <c r="C12" s="64" t="s">
        <v>120</v>
      </c>
    </row>
    <row r="13" spans="2:3" ht="15.75">
      <c r="B13" s="63">
        <v>10</v>
      </c>
      <c r="C13" s="64" t="s">
        <v>121</v>
      </c>
    </row>
    <row r="14" spans="2:3" ht="15.75">
      <c r="B14" s="63">
        <v>11</v>
      </c>
      <c r="C14" s="64" t="s">
        <v>122</v>
      </c>
    </row>
    <row r="15" spans="2:3" ht="15.75">
      <c r="B15" s="63">
        <v>12</v>
      </c>
      <c r="C15" s="65" t="s">
        <v>123</v>
      </c>
    </row>
    <row r="16" spans="2:3" ht="15.75">
      <c r="B16" s="63">
        <v>13</v>
      </c>
      <c r="C16" s="64" t="s">
        <v>124</v>
      </c>
    </row>
    <row r="17" spans="2:3" ht="15.75">
      <c r="B17" s="63"/>
      <c r="C17" s="64" t="s">
        <v>125</v>
      </c>
    </row>
    <row r="18" spans="2:3" ht="15.75">
      <c r="B18" s="63">
        <v>1</v>
      </c>
      <c r="C18" s="64" t="s">
        <v>22</v>
      </c>
    </row>
    <row r="19" spans="2:3" ht="15.75">
      <c r="B19" s="63">
        <v>2</v>
      </c>
      <c r="C19" s="64" t="s">
        <v>46</v>
      </c>
    </row>
    <row r="20" spans="2:3" ht="15.75">
      <c r="B20" s="63">
        <v>3</v>
      </c>
      <c r="C20" s="64" t="s">
        <v>126</v>
      </c>
    </row>
    <row r="21" spans="2:3" ht="14.25" customHeight="1">
      <c r="B21" s="63"/>
      <c r="C21" s="64" t="s">
        <v>127</v>
      </c>
    </row>
    <row r="22" spans="2:3" ht="15.75">
      <c r="B22" s="63">
        <v>1</v>
      </c>
      <c r="C22" s="64" t="s">
        <v>23</v>
      </c>
    </row>
    <row r="23" spans="2:3" ht="31.5">
      <c r="B23" s="63">
        <v>2</v>
      </c>
      <c r="C23" s="64" t="s">
        <v>47</v>
      </c>
    </row>
    <row r="24" spans="2:3" ht="31.5">
      <c r="B24" s="63">
        <v>3</v>
      </c>
      <c r="C24" s="66" t="s">
        <v>128</v>
      </c>
    </row>
    <row r="25" spans="2:3" ht="15.75">
      <c r="B25" s="63"/>
      <c r="C25" s="64" t="s">
        <v>129</v>
      </c>
    </row>
    <row r="26" spans="2:3" ht="15.75">
      <c r="B26" s="63">
        <v>1</v>
      </c>
      <c r="C26" s="64" t="s">
        <v>48</v>
      </c>
    </row>
    <row r="27" spans="2:3" ht="15.75">
      <c r="B27" s="67">
        <v>2</v>
      </c>
      <c r="C27" s="64" t="s">
        <v>49</v>
      </c>
    </row>
  </sheetData>
  <sheetProtection/>
  <mergeCells count="1">
    <mergeCell ref="B1:C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3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140625" defaultRowHeight="12.75"/>
  <cols>
    <col min="1" max="1" width="4.7109375" style="0" customWidth="1"/>
    <col min="2" max="2" width="67.140625" style="0" customWidth="1"/>
    <col min="3" max="3" width="63.57421875" style="0" customWidth="1"/>
    <col min="4" max="4" width="5.8515625" style="0" customWidth="1"/>
    <col min="5" max="5" width="10.140625" style="0" bestFit="1" customWidth="1"/>
  </cols>
  <sheetData>
    <row r="1" spans="2:3" ht="15" customHeight="1">
      <c r="B1" s="344" t="s">
        <v>310</v>
      </c>
      <c r="C1" s="344"/>
    </row>
    <row r="2" spans="2:3" ht="3.75" customHeight="1">
      <c r="B2" s="10"/>
      <c r="C2" s="10"/>
    </row>
    <row r="3" spans="2:9" ht="40.5" customHeight="1">
      <c r="B3" s="345" t="s">
        <v>270</v>
      </c>
      <c r="C3" s="345"/>
      <c r="D3" s="69"/>
      <c r="E3" s="69"/>
      <c r="F3" s="69"/>
      <c r="G3" s="69"/>
      <c r="H3" s="69"/>
      <c r="I3" s="69"/>
    </row>
    <row r="4" spans="2:3" ht="42.75" customHeight="1">
      <c r="B4" s="340" t="s">
        <v>294</v>
      </c>
      <c r="C4" s="340"/>
    </row>
    <row r="5" spans="2:3" ht="44.25" customHeight="1">
      <c r="B5" s="340" t="s">
        <v>50</v>
      </c>
      <c r="C5" s="340"/>
    </row>
    <row r="6" spans="2:3" ht="57.75" customHeight="1">
      <c r="B6" s="340" t="s">
        <v>265</v>
      </c>
      <c r="C6" s="340"/>
    </row>
    <row r="7" spans="2:3" ht="34.5" customHeight="1">
      <c r="B7" s="343" t="s">
        <v>271</v>
      </c>
      <c r="C7" s="343"/>
    </row>
    <row r="8" spans="2:3" ht="71.25" customHeight="1">
      <c r="B8" s="340" t="s">
        <v>307</v>
      </c>
      <c r="C8" s="340"/>
    </row>
    <row r="9" spans="2:3" ht="42" customHeight="1">
      <c r="B9" s="340" t="s">
        <v>272</v>
      </c>
      <c r="C9" s="340"/>
    </row>
    <row r="10" spans="2:3" ht="42" customHeight="1">
      <c r="B10" s="340" t="s">
        <v>273</v>
      </c>
      <c r="C10" s="340"/>
    </row>
    <row r="11" spans="2:3" ht="70.5" customHeight="1">
      <c r="B11" s="340" t="s">
        <v>274</v>
      </c>
      <c r="C11" s="342"/>
    </row>
    <row r="12" spans="2:3" ht="33" customHeight="1">
      <c r="B12" s="340" t="s">
        <v>275</v>
      </c>
      <c r="C12" s="340"/>
    </row>
    <row r="13" spans="2:3" ht="32.25" customHeight="1">
      <c r="B13" s="340" t="s">
        <v>276</v>
      </c>
      <c r="C13" s="340"/>
    </row>
    <row r="14" spans="2:3" ht="94.5" customHeight="1">
      <c r="B14" s="341" t="s">
        <v>309</v>
      </c>
      <c r="C14" s="341"/>
    </row>
    <row r="15" spans="2:3" ht="60.75" customHeight="1">
      <c r="B15" s="340" t="s">
        <v>313</v>
      </c>
      <c r="C15" s="340"/>
    </row>
    <row r="16" spans="2:3" ht="23.25" customHeight="1">
      <c r="B16" s="340"/>
      <c r="C16" s="340"/>
    </row>
    <row r="17" spans="2:3" ht="12.75">
      <c r="B17" s="21"/>
      <c r="C17" s="22"/>
    </row>
    <row r="18" spans="2:5" ht="26.25" customHeight="1">
      <c r="B18" s="73" t="s">
        <v>130</v>
      </c>
      <c r="C18" s="143" t="s">
        <v>315</v>
      </c>
      <c r="D18" s="71"/>
      <c r="E18" s="143"/>
    </row>
    <row r="19" ht="12.75">
      <c r="B19" s="73"/>
    </row>
    <row r="20" spans="2:7" ht="12.75">
      <c r="B20" s="70" t="s">
        <v>131</v>
      </c>
      <c r="C20" s="70"/>
      <c r="D20" s="70"/>
      <c r="E20" s="70"/>
      <c r="F20" s="70"/>
      <c r="G20" s="70"/>
    </row>
    <row r="21" spans="2:7" ht="12.75">
      <c r="B21" s="72"/>
      <c r="C21" s="70"/>
      <c r="D21" s="70"/>
      <c r="F21" s="70"/>
      <c r="G21" s="70"/>
    </row>
    <row r="22" spans="2:7" ht="12.75">
      <c r="B22" s="70" t="s">
        <v>228</v>
      </c>
      <c r="C22" s="70" t="s">
        <v>314</v>
      </c>
      <c r="D22" s="70"/>
      <c r="F22" s="70"/>
      <c r="G22" s="70"/>
    </row>
    <row r="23" spans="2:7" ht="12.75">
      <c r="B23" s="70"/>
      <c r="F23" s="70"/>
      <c r="G23" s="70"/>
    </row>
  </sheetData>
  <sheetProtection/>
  <mergeCells count="15">
    <mergeCell ref="B4:C4"/>
    <mergeCell ref="B5:C5"/>
    <mergeCell ref="B7:C7"/>
    <mergeCell ref="B8:C8"/>
    <mergeCell ref="B1:C1"/>
    <mergeCell ref="B3:C3"/>
    <mergeCell ref="B15:C15"/>
    <mergeCell ref="B16:C16"/>
    <mergeCell ref="B12:C12"/>
    <mergeCell ref="B13:C13"/>
    <mergeCell ref="B6:C6"/>
    <mergeCell ref="B9:C9"/>
    <mergeCell ref="B14:C14"/>
    <mergeCell ref="B11:C11"/>
    <mergeCell ref="B10:C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user</cp:lastModifiedBy>
  <cp:lastPrinted>2017-10-27T08:51:24Z</cp:lastPrinted>
  <dcterms:created xsi:type="dcterms:W3CDTF">2012-10-29T14:50:07Z</dcterms:created>
  <dcterms:modified xsi:type="dcterms:W3CDTF">2017-10-27T10:16:33Z</dcterms:modified>
  <cp:category/>
  <cp:version/>
  <cp:contentType/>
  <cp:contentStatus/>
</cp:coreProperties>
</file>