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60" activeTab="3"/>
  </bookViews>
  <sheets>
    <sheet name="Часть 1" sheetId="1" r:id="rId1"/>
    <sheet name="Часть 2" sheetId="2" r:id="rId2"/>
    <sheet name="Часть 3" sheetId="3" r:id="rId3"/>
    <sheet name="Пояснения Часть4" sheetId="4" r:id="rId4"/>
  </sheets>
  <definedNames>
    <definedName name="_xlnm.Print_Area" localSheetId="3">'Пояснения Часть4'!$A$1:$C$19</definedName>
    <definedName name="_xlnm.Print_Area" localSheetId="1">'Часть 2'!$A$1:$V$79</definedName>
  </definedNames>
  <calcPr fullCalcOnLoad="1"/>
</workbook>
</file>

<file path=xl/sharedStrings.xml><?xml version="1.0" encoding="utf-8"?>
<sst xmlns="http://schemas.openxmlformats.org/spreadsheetml/2006/main" count="493" uniqueCount="332">
  <si>
    <t>Каникулы, нед.</t>
  </si>
  <si>
    <t>Всего, нед.</t>
  </si>
  <si>
    <t>Индекс</t>
  </si>
  <si>
    <t>в том числе</t>
  </si>
  <si>
    <t>2 курс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</si>
  <si>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</si>
  <si>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</si>
  <si>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</si>
  <si>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</si>
  <si>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</si>
  <si>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</si>
  <si>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</si>
  <si>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</si>
  <si>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</si>
  <si>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</si>
  <si>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</si>
  <si>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Иностранный язык</t>
  </si>
  <si>
    <t>История</t>
  </si>
  <si>
    <t>Физическая культура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</si>
  <si>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</si>
  <si>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</si>
  <si>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</si>
  <si>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</si>
  <si>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</si>
  <si>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</si>
  <si>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</si>
  <si>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</si>
  <si>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</si>
  <si>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Безопасность жизнедеятельности</t>
  </si>
  <si>
    <t>Всего</t>
  </si>
  <si>
    <t>Экзаменов</t>
  </si>
  <si>
    <t>№</t>
  </si>
  <si>
    <t>Наименование</t>
  </si>
  <si>
    <t>Спортивный зал</t>
  </si>
  <si>
    <t>ЕН.02</t>
  </si>
  <si>
    <t>Промежуточная аттестация, нед.</t>
  </si>
  <si>
    <t>Учебная практика</t>
  </si>
  <si>
    <t>Обязательная, час.</t>
  </si>
  <si>
    <t>Учебная нагрузка обучающихся (час.)</t>
  </si>
  <si>
    <t>курсовых работ (проектов)</t>
  </si>
  <si>
    <t>Общий гуманитарный и социально-экономический цикл</t>
  </si>
  <si>
    <t>Математический и общий естественнонаучный цикл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</si>
  <si>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</si>
  <si>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</si>
  <si>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</si>
  <si>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</si>
  <si>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</si>
  <si>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</si>
  <si>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</si>
  <si>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</si>
  <si>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ПМ.00</t>
  </si>
  <si>
    <t>Профессиональные модули</t>
  </si>
  <si>
    <t>ПМ.01</t>
  </si>
  <si>
    <t>ПМ.02</t>
  </si>
  <si>
    <t>Распределение обязательной нагрузки по курсам и семестрам (час.)</t>
  </si>
  <si>
    <t xml:space="preserve">Преддипломная 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</si>
  <si>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</si>
  <si>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</si>
  <si>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 xml:space="preserve">Максимальная </t>
  </si>
  <si>
    <t>Самостоятельная работа</t>
  </si>
  <si>
    <t>всего занятий</t>
  </si>
  <si>
    <t>лекций</t>
  </si>
  <si>
    <t>лаб.и практ.занятий, вкл.семинары</t>
  </si>
  <si>
    <t>Государственная (итоговая) аттестация</t>
  </si>
  <si>
    <t>1. Программа базовой подготовки</t>
  </si>
  <si>
    <t xml:space="preserve">Дифф.зачетов </t>
  </si>
  <si>
    <t xml:space="preserve"> 4. Пояснительная записка</t>
  </si>
  <si>
    <t>Изучаемых дисциплин и МДК</t>
  </si>
  <si>
    <t>Учебной практики</t>
  </si>
  <si>
    <t>ВСЕГО</t>
  </si>
  <si>
    <t>ПДП</t>
  </si>
  <si>
    <t>Преддипломная практика</t>
  </si>
  <si>
    <t>ГИА</t>
  </si>
  <si>
    <t>Производст.практики</t>
  </si>
  <si>
    <t>Преддипл.практики</t>
  </si>
  <si>
    <t>4 нед.</t>
  </si>
  <si>
    <t>6 нед.</t>
  </si>
  <si>
    <t xml:space="preserve">Зачетов </t>
  </si>
  <si>
    <t>% практикоориентированности</t>
  </si>
  <si>
    <t>6.</t>
  </si>
  <si>
    <t>13.</t>
  </si>
  <si>
    <t>Психология общения</t>
  </si>
  <si>
    <t>МДК.01.01</t>
  </si>
  <si>
    <t>МДК.01.02</t>
  </si>
  <si>
    <t>МДК.02.01</t>
  </si>
  <si>
    <t>Правовое обеспечение профессиональной деятельности</t>
  </si>
  <si>
    <t>72.</t>
  </si>
  <si>
    <t>зачет</t>
  </si>
  <si>
    <t>экзамен</t>
  </si>
  <si>
    <t>дифференцированный зачет</t>
  </si>
  <si>
    <t/>
  </si>
  <si>
    <t xml:space="preserve">                   Кабинеты:</t>
  </si>
  <si>
    <t>Иностранного языка</t>
  </si>
  <si>
    <t xml:space="preserve">                  Лаборатории:</t>
  </si>
  <si>
    <t>Технических средств обучения</t>
  </si>
  <si>
    <t xml:space="preserve">                  Спортивный комплекс:</t>
  </si>
  <si>
    <t xml:space="preserve">Учебный план рассмотрен  и утвержден на заседании педагогического совета колледжа </t>
  </si>
  <si>
    <t>Согласовано:</t>
  </si>
  <si>
    <t>Зам. директора колледжа по УВР</t>
  </si>
  <si>
    <t xml:space="preserve">                             протокол _______</t>
  </si>
  <si>
    <t>3 курс</t>
  </si>
  <si>
    <t>14.</t>
  </si>
  <si>
    <t>15.</t>
  </si>
  <si>
    <t>3 сем. 10 дн.</t>
  </si>
  <si>
    <t>4 сем. 20 дн.</t>
  </si>
  <si>
    <t>6 сем. 20 дн.</t>
  </si>
  <si>
    <t>контрольные работы</t>
  </si>
  <si>
    <t>2. График учебного процесса является рекомендательным. Рабочий график учебного процесса (график последовательности) составляется для каждой учебной группы в соответствии с конкретными условиями.</t>
  </si>
  <si>
    <t>8. Формы и процедуры текущего контроля знаний  и промежуточной аттестации проводятся согласно Положения о текущем контроле знаний и промежуточной аттестации в НАНО СПО "Гуманитарный колледж"</t>
  </si>
  <si>
    <t>4 курс</t>
  </si>
  <si>
    <t>7 сем.  20 дн.</t>
  </si>
  <si>
    <t>8 сем. 20 дн.</t>
  </si>
  <si>
    <t>Математика</t>
  </si>
  <si>
    <t>Информатика и ИКТ в профессиональной деятельности</t>
  </si>
  <si>
    <t>Педагогика</t>
  </si>
  <si>
    <t>Психология</t>
  </si>
  <si>
    <t>Возрастная анатомия, физиология и гигиена</t>
  </si>
  <si>
    <t>Теоретические основы дошкольного образования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</si>
  <si>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</si>
  <si>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</si>
  <si>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</si>
  <si>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</si>
  <si>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</si>
  <si>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</si>
  <si>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</si>
  <si>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</si>
  <si>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</si>
  <si>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</si>
  <si>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 деятельности детей 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</si>
  <si>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</si>
  <si>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</si>
  <si>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</si>
  <si>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</si>
  <si>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</si>
  <si>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</si>
  <si>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ПМ.03</t>
  </si>
  <si>
    <t>Организация занятий по основным общеобразовательным программам дошкольного образования</t>
  </si>
  <si>
    <t>МДК.03.01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</si>
  <si>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</si>
  <si>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</si>
  <si>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</si>
  <si>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</si>
  <si>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</si>
  <si>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</si>
  <si>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</si>
  <si>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ПМ.04</t>
  </si>
  <si>
    <t>Взаимодействие с родителями и сотрудниками обрзовательного учреждения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</si>
  <si>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</si>
  <si>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</si>
  <si>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</si>
  <si>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</si>
  <si>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</si>
  <si>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</si>
  <si>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УП.00</t>
  </si>
  <si>
    <t>Производственная практика</t>
  </si>
  <si>
    <t>144.</t>
  </si>
  <si>
    <t>ПП.03</t>
  </si>
  <si>
    <t>ПП.05</t>
  </si>
  <si>
    <t>ПП.04</t>
  </si>
  <si>
    <t xml:space="preserve">курсовая работа </t>
  </si>
  <si>
    <t>Контрольные работы</t>
  </si>
  <si>
    <t>Курсовые работы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</si>
  <si>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</si>
  <si>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</si>
  <si>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</si>
  <si>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</si>
  <si>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</si>
  <si>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</si>
  <si>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</si>
  <si>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</si>
  <si>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</si>
  <si>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</si>
  <si>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</si>
  <si>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</si>
  <si>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</si>
  <si>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</si>
  <si>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</si>
  <si>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</si>
  <si>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</si>
  <si>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</si>
  <si>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</si>
  <si>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</si>
  <si>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</si>
  <si>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</si>
  <si>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</si>
  <si>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обучение,нед</t>
  </si>
  <si>
    <t>Производственная (профессиональная) практика и подготовка к итоговой аттестации, нед.</t>
  </si>
  <si>
    <t>Итоговая государственная аттестация,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</si>
  <si>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</si>
  <si>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</si>
  <si>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</si>
  <si>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</si>
  <si>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</si>
  <si>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</si>
  <si>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</si>
  <si>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</si>
  <si>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</si>
  <si>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</si>
  <si>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</si>
  <si>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</si>
  <si>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</si>
  <si>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</si>
  <si>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</si>
  <si>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</si>
  <si>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</si>
  <si>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</si>
  <si>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</si>
  <si>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</si>
  <si>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</si>
  <si>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</si>
  <si>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</si>
  <si>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</si>
  <si>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</si>
  <si>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 xml:space="preserve">Учебная </t>
  </si>
  <si>
    <t>Педагогическая</t>
  </si>
  <si>
    <t>Подготовка к итоговой государственной аттестации</t>
  </si>
  <si>
    <t>II</t>
  </si>
  <si>
    <t>*</t>
  </si>
  <si>
    <t>С</t>
  </si>
  <si>
    <t>0</t>
  </si>
  <si>
    <t>=</t>
  </si>
  <si>
    <t>III</t>
  </si>
  <si>
    <t>C</t>
  </si>
  <si>
    <t>8</t>
  </si>
  <si>
    <t>IV</t>
  </si>
  <si>
    <t>х</t>
  </si>
  <si>
    <t>D</t>
  </si>
  <si>
    <t>Обозначения:</t>
  </si>
  <si>
    <t>Теоретическое обучение</t>
  </si>
  <si>
    <t>Промежуточная аттестация</t>
  </si>
  <si>
    <t>X</t>
  </si>
  <si>
    <t>Каникулы</t>
  </si>
  <si>
    <t>Итоговая государственная аттестация</t>
  </si>
  <si>
    <t>Неделя отсутствует</t>
  </si>
  <si>
    <t>7. Перечень лабораторий, кабинетов, мастерских и др.</t>
  </si>
  <si>
    <t>Общих гуманитарных и социально-экономических дисциплин</t>
  </si>
  <si>
    <t>Русского языка и культуры речи</t>
  </si>
  <si>
    <t>Педагогики</t>
  </si>
  <si>
    <t>Психологии</t>
  </si>
  <si>
    <t>Детской литературы и выразительного чтения</t>
  </si>
  <si>
    <t>Методики развития речи</t>
  </si>
  <si>
    <t>Методики экологического образования</t>
  </si>
  <si>
    <t>Методики изобразительной деятельности и методики развития изобразительного творчества</t>
  </si>
  <si>
    <t>Методики физического воспитания и развития</t>
  </si>
  <si>
    <t>Методики математического развития</t>
  </si>
  <si>
    <t>Музыки и методики музыкального развития</t>
  </si>
  <si>
    <t>Дисциплин специализации (ДПП.ДС)</t>
  </si>
  <si>
    <t>Методический</t>
  </si>
  <si>
    <t xml:space="preserve">Вычислительной техники </t>
  </si>
  <si>
    <t>Медико-социальных основ здоровья</t>
  </si>
  <si>
    <t>Открытый стадион широкого профиля</t>
  </si>
  <si>
    <t>Зал ритмики, хореографии</t>
  </si>
  <si>
    <t>5 курс</t>
  </si>
  <si>
    <t>5 сем. 10 дн.</t>
  </si>
  <si>
    <t>9 сем.  20 дн.</t>
  </si>
  <si>
    <t>10 сем. 20 дн.</t>
  </si>
  <si>
    <t>V</t>
  </si>
  <si>
    <t>Производственная практика (по профилю)</t>
  </si>
  <si>
    <t>Производственная (преддипломная) практика</t>
  </si>
  <si>
    <t>А. Р. Минемуллина</t>
  </si>
  <si>
    <t>Общеобразовательный цикл</t>
  </si>
  <si>
    <t>Профессиональный цикл</t>
  </si>
  <si>
    <t>О.00</t>
  </si>
  <si>
    <t>ПП.02</t>
  </si>
  <si>
    <t>ПП.01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</si>
  <si>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</si>
  <si>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</si>
  <si>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</si>
  <si>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</si>
  <si>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</si>
  <si>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</si>
  <si>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</si>
  <si>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</si>
  <si>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</si>
  <si>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</si>
  <si>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</si>
  <si>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</si>
  <si>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</si>
  <si>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Формы промежуточной аттестации (по семестрам)</t>
  </si>
  <si>
    <t>ДЗ</t>
  </si>
  <si>
    <t>/, ДЗ</t>
  </si>
  <si>
    <t>З</t>
  </si>
  <si>
    <t>/, /, Э</t>
  </si>
  <si>
    <t>1З/3ДЗ/1Э</t>
  </si>
  <si>
    <t>/, Э</t>
  </si>
  <si>
    <t>/, З</t>
  </si>
  <si>
    <t>1З/1Э</t>
  </si>
  <si>
    <t>/, /, З, З, ДЗ, Э</t>
  </si>
  <si>
    <t>/, /, З, ДЗ, Э</t>
  </si>
  <si>
    <t>Э</t>
  </si>
  <si>
    <t>1З/3Э/1Экв</t>
  </si>
  <si>
    <t>2ДЗ/6Э/1Экв</t>
  </si>
  <si>
    <t>1ДЗ/4Э/1Экв</t>
  </si>
  <si>
    <t>1ДЗ/1Э/1Экв</t>
  </si>
  <si>
    <t>1З/5ДЗ/15Э/5Экв</t>
  </si>
  <si>
    <t>2З/3ДЗ/2Э</t>
  </si>
  <si>
    <t>15/5кв</t>
  </si>
  <si>
    <t>22/5кв</t>
  </si>
  <si>
    <t>13З/6ДЗ/7Э</t>
  </si>
  <si>
    <t>14З/11ДЗ/22Э/5Экв</t>
  </si>
  <si>
    <t>16З/14ДЗ/24Э/5Экв</t>
  </si>
  <si>
    <t>24/5кв</t>
  </si>
  <si>
    <t xml:space="preserve">1.1. Дипломная работа </t>
  </si>
  <si>
    <t>Выполнение дипломной работы с 18 мая по 14 июня (всего 4 нед.)</t>
  </si>
  <si>
    <t>Экзаменов с учетом ПМ</t>
  </si>
  <si>
    <t>Основы права*</t>
  </si>
  <si>
    <t>Русский язык и культура речи*</t>
  </si>
  <si>
    <t>Основы социологии и политологии*</t>
  </si>
  <si>
    <t>Основы маркетинга*</t>
  </si>
  <si>
    <t>Менеджмент*</t>
  </si>
  <si>
    <t>Документационное обеспечение управления*</t>
  </si>
  <si>
    <t>Основы учебно-исследовательской деятельности*</t>
  </si>
  <si>
    <t>Психолого-педагогический практикум*</t>
  </si>
  <si>
    <t>Экономика образовательного учреждения*</t>
  </si>
  <si>
    <t>Основы педагогического мастерства*</t>
  </si>
  <si>
    <t>Коррекционная и специальная педагогика*</t>
  </si>
  <si>
    <t>Основы медицинских знаний*</t>
  </si>
  <si>
    <t>Основы конфликтологии*</t>
  </si>
  <si>
    <t>Маркетинг образовательных услуг*</t>
  </si>
  <si>
    <t>* вариативная часть</t>
  </si>
  <si>
    <t>180.</t>
  </si>
  <si>
    <t>Этика профессиональной деятельности*</t>
  </si>
  <si>
    <t>3. При реализации ОПОП по специальности  44.02.01 Дошкольное образование предусмотрены виды практик: учебная и производственная (по профилю специальности и преддипломная). Учебная и производственная (по профилю специальности) проводятся при освоении студентами профессиональных компетенций в рамках профессиональных модулей и могут реализовываться как концентрированно в несколько периодов, так и рассредоточенно, чередуясь с теоретическими занятиями в рамках профессиональных модулей. Порядок проведения учебной и производственной (по профилю специальности и преддипломной) практик реализуется согласно Положения. Процент практикоориентированности - 73,34</t>
  </si>
  <si>
    <t>6.Государственная (итоговая) аттестация включает сдачу государственного экзамена, а также подготовку и защиту дипломной работы. Обязательное требование - соответствие тематики дипломной работы содержанию одного или нескольких профессиональных модулей.</t>
  </si>
  <si>
    <t>7. Объем времени, отведенный на вариативную часть циклов ОПОП,  использован на введение дисциплин: "Основы права", "Основы исследовательской деятельности", "Русский язык и культура речи", "Основы социаологии и политилогии", "Этика профессиональной деятельности", "Основы маркетинга", "Экономика образовательного учреждения", "Основы медицинских знаний", "Основы конфликтологии", "Психолого-педагогический практикум", "Маркетинг образовательных услуг", "Коррекционная и специальная педагогика", "Документационное обеспечение профессиональной деятельности", "Менеджмент", "Основы педагогического мастерства".</t>
  </si>
  <si>
    <t xml:space="preserve">1. Рабочий учебный план разработан в соответствии с ФГОС СПО в части государственных требований к минимуму содержания и уровню подготовки выпускников по специальности 44.02.01 Дошкольное образование, введенным в действие с 27.10.2014 г., и Примерным учебным планом среднего профессионального образования. </t>
  </si>
  <si>
    <t>График учебного процесса по неделям</t>
  </si>
  <si>
    <t>ОГСЭ.05</t>
  </si>
  <si>
    <t>ОГСЭ.06</t>
  </si>
  <si>
    <t>4. Зачеты и дифференцированные зачеты предусмотренные учебным планом проводятся за счет учебного времени отведенного на изучение и являются одними из форм промежуточной аттестации студентов по дисциплине или профессиональному модулю. В 5 и 7, 8, 9, 10 семестре предусмотрен экзамен (квалификационный) в профессиональном модуле.</t>
  </si>
  <si>
    <t>5.Выполнение курсовых работ рассматривается как вид учебной работы по дисциплине (дисциплинам) профессионального цикла и (или) профессиональному модулю (модулям)  профессионального цикла. Выполнение курсовых проектов (работ)  реализуется в пределах времени, отведенного на ее (их) изучение.</t>
  </si>
  <si>
    <t>ОГСЭ.07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</si>
</sst>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mmmm\ d\,\ yyyy"/>
    <numFmt numFmtId="188" formatCode="0_ ;[Red]\-0\ "/>
    <numFmt numFmtId="189" formatCode="dd/mm/yy;@"/>
  </numFmts>
  <fonts count="65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4"/>
      <name val="Arial Cyr"/>
      <family val="0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10"/>
      <name val="Symbol"/>
      <family val="1"/>
    </font>
    <font>
      <sz val="8"/>
      <color indexed="10"/>
      <name val="Arial Cyr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2499700039625167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top" wrapText="1"/>
    </xf>
    <xf numFmtId="1" fontId="6" fillId="0" borderId="12" xfId="0" applyNumberFormat="1" applyFont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 applyProtection="1">
      <alignment horizontal="center" vertical="center" shrinkToFit="1"/>
      <protection/>
    </xf>
    <xf numFmtId="1" fontId="10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10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6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 hidden="1"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ont="1" applyAlignment="1">
      <alignment/>
    </xf>
    <xf numFmtId="14" fontId="0" fillId="33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1" fontId="5" fillId="0" borderId="10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/>
    </xf>
    <xf numFmtId="49" fontId="13" fillId="0" borderId="14" xfId="0" applyNumberFormat="1" applyFont="1" applyFill="1" applyBorder="1" applyAlignment="1" applyProtection="1">
      <alignment horizontal="center" vertical="center"/>
      <protection hidden="1"/>
    </xf>
    <xf numFmtId="49" fontId="13" fillId="33" borderId="14" xfId="0" applyNumberFormat="1" applyFont="1" applyFill="1" applyBorder="1" applyAlignment="1" applyProtection="1">
      <alignment horizontal="center" vertical="center"/>
      <protection hidden="1"/>
    </xf>
    <xf numFmtId="1" fontId="10" fillId="0" borderId="19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2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right" vertical="top"/>
    </xf>
    <xf numFmtId="0" fontId="12" fillId="0" borderId="14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2" fontId="0" fillId="34" borderId="0" xfId="0" applyNumberForma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/>
      <protection hidden="1"/>
    </xf>
    <xf numFmtId="49" fontId="23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2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25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0" fontId="27" fillId="0" borderId="0" xfId="0" applyNumberFormat="1" applyFont="1" applyFill="1" applyAlignment="1" applyProtection="1">
      <alignment/>
      <protection hidden="1"/>
    </xf>
    <xf numFmtId="49" fontId="1" fillId="0" borderId="22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 horizontal="left" indent="1"/>
      <protection hidden="1"/>
    </xf>
    <xf numFmtId="49" fontId="22" fillId="0" borderId="22" xfId="0" applyNumberFormat="1" applyFont="1" applyFill="1" applyBorder="1" applyAlignment="1" applyProtection="1">
      <alignment horizontal="center"/>
      <protection hidden="1"/>
    </xf>
    <xf numFmtId="49" fontId="0" fillId="0" borderId="22" xfId="0" applyNumberFormat="1" applyFill="1" applyBorder="1" applyAlignment="1" applyProtection="1">
      <alignment horizontal="center"/>
      <protection hidden="1"/>
    </xf>
    <xf numFmtId="49" fontId="26" fillId="0" borderId="22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left" vertical="top" wrapText="1" indent="1"/>
      <protection hidden="1"/>
    </xf>
    <xf numFmtId="0" fontId="0" fillId="0" borderId="22" xfId="0" applyFill="1" applyBorder="1" applyAlignment="1" applyProtection="1">
      <alignment horizontal="center"/>
      <protection hidden="1"/>
    </xf>
    <xf numFmtId="49" fontId="0" fillId="35" borderId="22" xfId="0" applyNumberFormat="1" applyFill="1" applyBorder="1" applyAlignment="1" applyProtection="1">
      <alignment horizontal="center"/>
      <protection hidden="1"/>
    </xf>
    <xf numFmtId="0" fontId="26" fillId="0" borderId="0" xfId="0" applyFont="1" applyFill="1" applyAlignment="1" applyProtection="1">
      <alignment/>
      <protection hidden="1"/>
    </xf>
    <xf numFmtId="0" fontId="13" fillId="0" borderId="14" xfId="0" applyFont="1" applyBorder="1" applyAlignment="1">
      <alignment textRotation="90" wrapText="1"/>
    </xf>
    <xf numFmtId="0" fontId="13" fillId="0" borderId="21" xfId="0" applyFont="1" applyBorder="1" applyAlignment="1">
      <alignment textRotation="90" wrapText="1"/>
    </xf>
    <xf numFmtId="0" fontId="10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1" fontId="10" fillId="0" borderId="14" xfId="0" applyNumberFormat="1" applyFont="1" applyFill="1" applyBorder="1" applyAlignment="1" applyProtection="1">
      <alignment horizontal="center" shrinkToFit="1"/>
      <protection hidden="1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/>
    </xf>
    <xf numFmtId="1" fontId="6" fillId="10" borderId="13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9" fillId="13" borderId="27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left" wrapText="1"/>
    </xf>
    <xf numFmtId="0" fontId="6" fillId="13" borderId="29" xfId="0" applyFont="1" applyFill="1" applyBorder="1" applyAlignment="1">
      <alignment horizontal="center"/>
    </xf>
    <xf numFmtId="1" fontId="6" fillId="13" borderId="13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11" fillId="13" borderId="10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left" vertical="top"/>
    </xf>
    <xf numFmtId="0" fontId="12" fillId="13" borderId="14" xfId="0" applyFont="1" applyFill="1" applyBorder="1" applyAlignment="1">
      <alignment horizontal="center"/>
    </xf>
    <xf numFmtId="1" fontId="6" fillId="13" borderId="12" xfId="0" applyNumberFormat="1" applyFont="1" applyFill="1" applyBorder="1" applyAlignment="1">
      <alignment horizontal="center"/>
    </xf>
    <xf numFmtId="1" fontId="6" fillId="13" borderId="10" xfId="0" applyNumberFormat="1" applyFont="1" applyFill="1" applyBorder="1" applyAlignment="1">
      <alignment horizontal="center"/>
    </xf>
    <xf numFmtId="0" fontId="11" fillId="13" borderId="27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left" vertical="top"/>
    </xf>
    <xf numFmtId="1" fontId="6" fillId="13" borderId="29" xfId="0" applyNumberFormat="1" applyFont="1" applyFill="1" applyBorder="1" applyAlignment="1">
      <alignment horizontal="center"/>
    </xf>
    <xf numFmtId="1" fontId="6" fillId="13" borderId="31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 applyProtection="1">
      <alignment horizontal="left" vertical="top"/>
      <protection/>
    </xf>
    <xf numFmtId="49" fontId="10" fillId="0" borderId="21" xfId="0" applyNumberFormat="1" applyFont="1" applyFill="1" applyBorder="1" applyAlignment="1" applyProtection="1">
      <alignment horizontal="left" vertical="top" wrapText="1"/>
      <protection/>
    </xf>
    <xf numFmtId="49" fontId="10" fillId="0" borderId="33" xfId="0" applyNumberFormat="1" applyFont="1" applyFill="1" applyBorder="1" applyAlignment="1" applyProtection="1">
      <alignment horizontal="left" vertical="top"/>
      <protection/>
    </xf>
    <xf numFmtId="49" fontId="10" fillId="33" borderId="21" xfId="0" applyNumberFormat="1" applyFont="1" applyFill="1" applyBorder="1" applyAlignment="1" applyProtection="1">
      <alignment horizontal="left" vertical="top"/>
      <protection/>
    </xf>
    <xf numFmtId="49" fontId="10" fillId="33" borderId="21" xfId="0" applyNumberFormat="1" applyFont="1" applyFill="1" applyBorder="1" applyAlignment="1" applyProtection="1">
      <alignment horizontal="left" vertical="top" wrapText="1"/>
      <protection/>
    </xf>
    <xf numFmtId="49" fontId="10" fillId="33" borderId="2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13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3" borderId="20" xfId="0" applyFont="1" applyFill="1" applyBorder="1" applyAlignment="1">
      <alignment horizontal="left" vertical="top" wrapText="1"/>
    </xf>
    <xf numFmtId="49" fontId="12" fillId="10" borderId="14" xfId="0" applyNumberFormat="1" applyFont="1" applyFill="1" applyBorder="1" applyAlignment="1" applyProtection="1">
      <alignment horizontal="left" vertical="center"/>
      <protection/>
    </xf>
    <xf numFmtId="0" fontId="12" fillId="10" borderId="21" xfId="0" applyNumberFormat="1" applyFont="1" applyFill="1" applyBorder="1" applyAlignment="1" applyProtection="1">
      <alignment horizontal="left" vertical="center" wrapText="1"/>
      <protection hidden="1"/>
    </xf>
    <xf numFmtId="0" fontId="12" fillId="1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4" xfId="0" applyFont="1" applyFill="1" applyBorder="1" applyAlignment="1">
      <alignment horizontal="center"/>
    </xf>
    <xf numFmtId="49" fontId="12" fillId="10" borderId="14" xfId="0" applyNumberFormat="1" applyFont="1" applyFill="1" applyBorder="1" applyAlignment="1" applyProtection="1">
      <alignment horizontal="left" vertical="center"/>
      <protection hidden="1"/>
    </xf>
    <xf numFmtId="49" fontId="12" fillId="10" borderId="21" xfId="0" applyNumberFormat="1" applyFont="1" applyFill="1" applyBorder="1" applyAlignment="1" applyProtection="1">
      <alignment horizontal="left" vertical="top" wrapText="1"/>
      <protection/>
    </xf>
    <xf numFmtId="49" fontId="12" fillId="10" borderId="14" xfId="0" applyNumberFormat="1" applyFont="1" applyFill="1" applyBorder="1" applyAlignment="1" applyProtection="1">
      <alignment horizontal="center" vertical="center" wrapText="1"/>
      <protection/>
    </xf>
    <xf numFmtId="1" fontId="6" fillId="10" borderId="12" xfId="0" applyNumberFormat="1" applyFont="1" applyFill="1" applyBorder="1" applyAlignment="1">
      <alignment horizontal="center"/>
    </xf>
    <xf numFmtId="1" fontId="12" fillId="10" borderId="12" xfId="0" applyNumberFormat="1" applyFont="1" applyFill="1" applyBorder="1" applyAlignment="1">
      <alignment horizontal="center"/>
    </xf>
    <xf numFmtId="1" fontId="12" fillId="10" borderId="13" xfId="0" applyNumberFormat="1" applyFont="1" applyFill="1" applyBorder="1" applyAlignment="1">
      <alignment horizontal="center"/>
    </xf>
    <xf numFmtId="0" fontId="28" fillId="0" borderId="1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49" fontId="22" fillId="0" borderId="16" xfId="0" applyNumberFormat="1" applyFont="1" applyFill="1" applyBorder="1" applyAlignment="1" applyProtection="1">
      <alignment horizontal="center" vertical="center"/>
      <protection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 vertical="center" textRotation="90"/>
      <protection hidden="1"/>
    </xf>
    <xf numFmtId="0" fontId="0" fillId="0" borderId="17" xfId="0" applyFill="1" applyBorder="1" applyAlignment="1" applyProtection="1">
      <alignment horizontal="center" vertical="center" textRotation="90"/>
      <protection hidden="1"/>
    </xf>
    <xf numFmtId="0" fontId="0" fillId="0" borderId="29" xfId="0" applyFill="1" applyBorder="1" applyAlignment="1" applyProtection="1">
      <alignment horizontal="center" vertical="center" textRotation="90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49" fontId="24" fillId="0" borderId="16" xfId="0" applyNumberFormat="1" applyFont="1" applyFill="1" applyBorder="1" applyAlignment="1" applyProtection="1">
      <alignment horizontal="center" vertical="center" textRotation="90"/>
      <protection hidden="1"/>
    </xf>
    <xf numFmtId="49" fontId="24" fillId="0" borderId="17" xfId="0" applyNumberFormat="1" applyFont="1" applyFill="1" applyBorder="1" applyAlignment="1" applyProtection="1">
      <alignment horizontal="center" vertical="center" textRotation="90"/>
      <protection hidden="1"/>
    </xf>
    <xf numFmtId="49" fontId="24" fillId="0" borderId="29" xfId="0" applyNumberFormat="1" applyFont="1" applyFill="1" applyBorder="1" applyAlignment="1" applyProtection="1">
      <alignment horizontal="center" vertical="center" textRotation="90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textRotation="90" wrapText="1"/>
      <protection hidden="1"/>
    </xf>
    <xf numFmtId="0" fontId="0" fillId="0" borderId="17" xfId="0" applyFill="1" applyBorder="1" applyAlignment="1" applyProtection="1">
      <alignment horizontal="center" textRotation="90" wrapText="1"/>
      <protection hidden="1"/>
    </xf>
    <xf numFmtId="0" fontId="0" fillId="0" borderId="29" xfId="0" applyFill="1" applyBorder="1" applyAlignment="1" applyProtection="1">
      <alignment horizontal="center" textRotation="90" wrapText="1"/>
      <protection hidden="1"/>
    </xf>
    <xf numFmtId="0" fontId="0" fillId="0" borderId="14" xfId="0" applyFill="1" applyBorder="1" applyAlignment="1" applyProtection="1">
      <alignment horizontal="center" textRotation="90"/>
      <protection hidden="1"/>
    </xf>
    <xf numFmtId="49" fontId="22" fillId="0" borderId="14" xfId="0" applyNumberFormat="1" applyFont="1" applyFill="1" applyBorder="1" applyAlignment="1" applyProtection="1">
      <alignment horizontal="center" textRotation="90" wrapText="1" shrinkToFit="1"/>
      <protection hidden="1"/>
    </xf>
    <xf numFmtId="0" fontId="22" fillId="0" borderId="14" xfId="0" applyFont="1" applyFill="1" applyBorder="1" applyAlignment="1" applyProtection="1">
      <alignment horizontal="center" textRotation="90" wrapText="1" shrinkToFit="1"/>
      <protection hidden="1"/>
    </xf>
    <xf numFmtId="49" fontId="1" fillId="0" borderId="14" xfId="0" applyNumberFormat="1" applyFont="1" applyFill="1" applyBorder="1" applyAlignment="1" applyProtection="1">
      <alignment horizontal="center" textRotation="90" wrapText="1" shrinkToFit="1"/>
      <protection hidden="1"/>
    </xf>
    <xf numFmtId="0" fontId="1" fillId="0" borderId="14" xfId="0" applyFont="1" applyFill="1" applyBorder="1" applyAlignment="1" applyProtection="1">
      <alignment horizontal="center" textRotation="90" wrapText="1" shrinkToFit="1"/>
      <protection hidden="1"/>
    </xf>
    <xf numFmtId="0" fontId="1" fillId="0" borderId="16" xfId="0" applyFont="1" applyFill="1" applyBorder="1" applyAlignment="1" applyProtection="1">
      <alignment horizontal="center" textRotation="90" wrapText="1"/>
      <protection hidden="1"/>
    </xf>
    <xf numFmtId="0" fontId="1" fillId="0" borderId="17" xfId="0" applyFont="1" applyFill="1" applyBorder="1" applyAlignment="1" applyProtection="1">
      <alignment horizontal="center" textRotation="90" wrapText="1"/>
      <protection hidden="1"/>
    </xf>
    <xf numFmtId="0" fontId="1" fillId="0" borderId="29" xfId="0" applyFont="1" applyFill="1" applyBorder="1" applyAlignment="1" applyProtection="1">
      <alignment horizontal="center" textRotation="90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 textRotation="90"/>
      <protection hidden="1"/>
    </xf>
    <xf numFmtId="0" fontId="0" fillId="0" borderId="14" xfId="0" applyFill="1" applyBorder="1" applyAlignment="1" applyProtection="1">
      <alignment/>
      <protection hidden="1"/>
    </xf>
    <xf numFmtId="1" fontId="25" fillId="0" borderId="16" xfId="0" applyNumberFormat="1" applyFont="1" applyFill="1" applyBorder="1" applyAlignment="1" applyProtection="1">
      <alignment horizontal="center" textRotation="90" shrinkToFit="1"/>
      <protection hidden="1"/>
    </xf>
    <xf numFmtId="1" fontId="25" fillId="0" borderId="17" xfId="0" applyNumberFormat="1" applyFont="1" applyFill="1" applyBorder="1" applyAlignment="1" applyProtection="1">
      <alignment horizontal="center" textRotation="90" shrinkToFit="1"/>
      <protection hidden="1"/>
    </xf>
    <xf numFmtId="1" fontId="25" fillId="0" borderId="29" xfId="0" applyNumberFormat="1" applyFont="1" applyFill="1" applyBorder="1" applyAlignment="1" applyProtection="1">
      <alignment horizontal="center" textRotation="90" shrinkToFit="1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64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29" xfId="0" applyNumberForma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29" xfId="0" applyNumberFormat="1" applyFont="1" applyFill="1" applyBorder="1" applyAlignment="1" applyProtection="1">
      <alignment horizontal="center" vertical="center"/>
      <protection/>
    </xf>
    <xf numFmtId="49" fontId="0" fillId="35" borderId="16" xfId="0" applyNumberFormat="1" applyFill="1" applyBorder="1" applyAlignment="1" applyProtection="1">
      <alignment horizontal="center" vertical="center"/>
      <protection/>
    </xf>
    <xf numFmtId="49" fontId="0" fillId="35" borderId="29" xfId="0" applyNumberFormat="1" applyFill="1" applyBorder="1" applyAlignment="1" applyProtection="1">
      <alignment horizontal="center" vertical="center"/>
      <protection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left" vertical="top" wrapText="1" indent="1"/>
      <protection/>
    </xf>
    <xf numFmtId="49" fontId="0" fillId="0" borderId="0" xfId="0" applyNumberFormat="1" applyFill="1" applyAlignment="1" applyProtection="1">
      <alignment horizontal="left" vertical="top" wrapText="1" indent="1"/>
      <protection hidden="1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" fontId="6" fillId="0" borderId="28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8" fillId="0" borderId="29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18" fillId="0" borderId="1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 vertical="justify" wrapText="1"/>
      <protection/>
    </xf>
    <xf numFmtId="0" fontId="0" fillId="0" borderId="0" xfId="0" applyFill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"/>
  <sheetViews>
    <sheetView view="pageBreakPreview" zoomScale="64" zoomScaleNormal="75" zoomScaleSheetLayoutView="64" zoomScalePageLayoutView="0" workbookViewId="0" topLeftCell="A1">
      <selection activeCell="BJ17" sqref="BJ17"/>
    </sheetView>
  </sheetViews>
  <sheetFormatPr defaultColWidth="9.140625" defaultRowHeight="12.75"/>
  <cols>
    <col min="1" max="1" width="3.7109375" style="0" customWidth="1"/>
    <col min="2" max="53" width="3.28125" style="0" customWidth="1"/>
    <col min="54" max="54" width="5.8515625" style="0" customWidth="1"/>
    <col min="55" max="55" width="5.7109375" style="0" customWidth="1"/>
    <col min="56" max="59" width="8.7109375" style="0" customWidth="1"/>
    <col min="60" max="60" width="10.28125" style="0" customWidth="1"/>
    <col min="61" max="63" width="8.7109375" style="0" customWidth="1"/>
  </cols>
  <sheetData>
    <row r="1" spans="1:63" ht="18">
      <c r="A1" s="95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</row>
    <row r="2" spans="1:63" ht="18">
      <c r="A2" s="198" t="s">
        <v>326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</row>
    <row r="3" spans="1:63" ht="12.75">
      <c r="A3" s="92"/>
      <c r="B3" s="92"/>
      <c r="C3" s="92"/>
      <c r="D3" s="92"/>
      <c r="E3" s="92"/>
      <c r="F3" s="93"/>
      <c r="G3" s="96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</row>
    <row r="4" spans="1:63" ht="12.75">
      <c r="A4" s="92"/>
      <c r="B4" s="92"/>
      <c r="C4" s="92"/>
      <c r="D4" s="92"/>
      <c r="E4" s="92"/>
      <c r="F4" s="93"/>
      <c r="G4" s="96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ht="12.75">
      <c r="A5" s="199" t="s">
        <v>162</v>
      </c>
      <c r="B5" s="202" t="s">
        <v>163</v>
      </c>
      <c r="C5" s="203"/>
      <c r="D5" s="203"/>
      <c r="E5" s="204"/>
      <c r="F5" s="205" t="s">
        <v>164</v>
      </c>
      <c r="G5" s="208" t="s">
        <v>165</v>
      </c>
      <c r="H5" s="208"/>
      <c r="I5" s="208"/>
      <c r="J5" s="205" t="s">
        <v>166</v>
      </c>
      <c r="K5" s="208" t="s">
        <v>167</v>
      </c>
      <c r="L5" s="208"/>
      <c r="M5" s="208"/>
      <c r="N5" s="205" t="s">
        <v>168</v>
      </c>
      <c r="O5" s="208" t="s">
        <v>169</v>
      </c>
      <c r="P5" s="208"/>
      <c r="Q5" s="208"/>
      <c r="R5" s="208"/>
      <c r="S5" s="205" t="s">
        <v>170</v>
      </c>
      <c r="T5" s="208" t="s">
        <v>171</v>
      </c>
      <c r="U5" s="208"/>
      <c r="V5" s="208"/>
      <c r="W5" s="205" t="s">
        <v>172</v>
      </c>
      <c r="X5" s="208" t="s">
        <v>173</v>
      </c>
      <c r="Y5" s="208"/>
      <c r="Z5" s="208"/>
      <c r="AA5" s="205" t="s">
        <v>174</v>
      </c>
      <c r="AB5" s="208" t="s">
        <v>175</v>
      </c>
      <c r="AC5" s="208"/>
      <c r="AD5" s="208"/>
      <c r="AE5" s="208"/>
      <c r="AF5" s="205" t="s">
        <v>176</v>
      </c>
      <c r="AG5" s="208" t="s">
        <v>177</v>
      </c>
      <c r="AH5" s="208"/>
      <c r="AI5" s="208"/>
      <c r="AJ5" s="205" t="s">
        <v>178</v>
      </c>
      <c r="AK5" s="202" t="s">
        <v>179</v>
      </c>
      <c r="AL5" s="209"/>
      <c r="AM5" s="209"/>
      <c r="AN5" s="210"/>
      <c r="AO5" s="208" t="s">
        <v>180</v>
      </c>
      <c r="AP5" s="208"/>
      <c r="AQ5" s="208"/>
      <c r="AR5" s="208"/>
      <c r="AS5" s="205" t="s">
        <v>181</v>
      </c>
      <c r="AT5" s="202" t="s">
        <v>182</v>
      </c>
      <c r="AU5" s="209"/>
      <c r="AV5" s="209"/>
      <c r="AW5" s="205" t="s">
        <v>183</v>
      </c>
      <c r="AX5" s="202" t="s">
        <v>184</v>
      </c>
      <c r="AY5" s="209"/>
      <c r="AZ5" s="209"/>
      <c r="BA5" s="209"/>
      <c r="BB5" s="223" t="s">
        <v>162</v>
      </c>
      <c r="BC5" s="225" t="s">
        <v>185</v>
      </c>
      <c r="BD5" s="219" t="s">
        <v>35</v>
      </c>
      <c r="BE5" s="222" t="s">
        <v>186</v>
      </c>
      <c r="BF5" s="222"/>
      <c r="BG5" s="222"/>
      <c r="BH5" s="222"/>
      <c r="BI5" s="211" t="s">
        <v>187</v>
      </c>
      <c r="BJ5" s="214" t="s">
        <v>0</v>
      </c>
      <c r="BK5" s="214" t="s">
        <v>1</v>
      </c>
    </row>
    <row r="6" spans="1:63" ht="12.75">
      <c r="A6" s="200"/>
      <c r="B6" s="205" t="s">
        <v>188</v>
      </c>
      <c r="C6" s="205" t="s">
        <v>189</v>
      </c>
      <c r="D6" s="205" t="s">
        <v>190</v>
      </c>
      <c r="E6" s="205" t="s">
        <v>191</v>
      </c>
      <c r="F6" s="206"/>
      <c r="G6" s="205" t="s">
        <v>192</v>
      </c>
      <c r="H6" s="205" t="s">
        <v>193</v>
      </c>
      <c r="I6" s="205" t="s">
        <v>194</v>
      </c>
      <c r="J6" s="206"/>
      <c r="K6" s="205" t="s">
        <v>195</v>
      </c>
      <c r="L6" s="205" t="s">
        <v>196</v>
      </c>
      <c r="M6" s="205" t="s">
        <v>197</v>
      </c>
      <c r="N6" s="206"/>
      <c r="O6" s="205" t="s">
        <v>188</v>
      </c>
      <c r="P6" s="205" t="s">
        <v>189</v>
      </c>
      <c r="Q6" s="205" t="s">
        <v>190</v>
      </c>
      <c r="R6" s="205" t="s">
        <v>191</v>
      </c>
      <c r="S6" s="206"/>
      <c r="T6" s="205" t="s">
        <v>198</v>
      </c>
      <c r="U6" s="205" t="s">
        <v>199</v>
      </c>
      <c r="V6" s="205" t="s">
        <v>200</v>
      </c>
      <c r="W6" s="206"/>
      <c r="X6" s="205" t="s">
        <v>201</v>
      </c>
      <c r="Y6" s="205" t="s">
        <v>202</v>
      </c>
      <c r="Z6" s="205" t="s">
        <v>203</v>
      </c>
      <c r="AA6" s="206"/>
      <c r="AB6" s="205" t="s">
        <v>201</v>
      </c>
      <c r="AC6" s="205" t="s">
        <v>202</v>
      </c>
      <c r="AD6" s="205" t="s">
        <v>203</v>
      </c>
      <c r="AE6" s="205" t="s">
        <v>204</v>
      </c>
      <c r="AF6" s="206"/>
      <c r="AG6" s="205" t="s">
        <v>192</v>
      </c>
      <c r="AH6" s="205" t="s">
        <v>193</v>
      </c>
      <c r="AI6" s="205" t="s">
        <v>194</v>
      </c>
      <c r="AJ6" s="206"/>
      <c r="AK6" s="205" t="s">
        <v>205</v>
      </c>
      <c r="AL6" s="205" t="s">
        <v>206</v>
      </c>
      <c r="AM6" s="205" t="s">
        <v>207</v>
      </c>
      <c r="AN6" s="205" t="s">
        <v>208</v>
      </c>
      <c r="AO6" s="205" t="s">
        <v>188</v>
      </c>
      <c r="AP6" s="205" t="s">
        <v>189</v>
      </c>
      <c r="AQ6" s="205" t="s">
        <v>190</v>
      </c>
      <c r="AR6" s="205" t="s">
        <v>191</v>
      </c>
      <c r="AS6" s="206"/>
      <c r="AT6" s="205" t="s">
        <v>192</v>
      </c>
      <c r="AU6" s="205" t="s">
        <v>193</v>
      </c>
      <c r="AV6" s="205" t="s">
        <v>194</v>
      </c>
      <c r="AW6" s="206"/>
      <c r="AX6" s="205" t="s">
        <v>209</v>
      </c>
      <c r="AY6" s="205" t="s">
        <v>210</v>
      </c>
      <c r="AZ6" s="205" t="s">
        <v>211</v>
      </c>
      <c r="BA6" s="205" t="s">
        <v>212</v>
      </c>
      <c r="BB6" s="224"/>
      <c r="BC6" s="226"/>
      <c r="BD6" s="220"/>
      <c r="BE6" s="215" t="s">
        <v>213</v>
      </c>
      <c r="BF6" s="217" t="s">
        <v>214</v>
      </c>
      <c r="BG6" s="215" t="s">
        <v>55</v>
      </c>
      <c r="BH6" s="218" t="s">
        <v>215</v>
      </c>
      <c r="BI6" s="212"/>
      <c r="BJ6" s="214"/>
      <c r="BK6" s="214"/>
    </row>
    <row r="7" spans="1:63" ht="51.75" customHeight="1">
      <c r="A7" s="200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24"/>
      <c r="BC7" s="226"/>
      <c r="BD7" s="220"/>
      <c r="BE7" s="216"/>
      <c r="BF7" s="218"/>
      <c r="BG7" s="216"/>
      <c r="BH7" s="218"/>
      <c r="BI7" s="212"/>
      <c r="BJ7" s="214"/>
      <c r="BK7" s="214"/>
    </row>
    <row r="8" spans="1:63" ht="20.25" customHeight="1">
      <c r="A8" s="201"/>
      <c r="B8" s="97">
        <v>1</v>
      </c>
      <c r="C8" s="97">
        <v>2</v>
      </c>
      <c r="D8" s="97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  <c r="O8" s="97">
        <v>14</v>
      </c>
      <c r="P8" s="97">
        <v>15</v>
      </c>
      <c r="Q8" s="97">
        <v>16</v>
      </c>
      <c r="R8" s="97">
        <v>17</v>
      </c>
      <c r="S8" s="97">
        <v>18</v>
      </c>
      <c r="T8" s="97">
        <v>19</v>
      </c>
      <c r="U8" s="97">
        <v>20</v>
      </c>
      <c r="V8" s="97">
        <v>21</v>
      </c>
      <c r="W8" s="97">
        <v>22</v>
      </c>
      <c r="X8" s="97">
        <v>23</v>
      </c>
      <c r="Y8" s="97">
        <v>24</v>
      </c>
      <c r="Z8" s="97">
        <v>25</v>
      </c>
      <c r="AA8" s="97">
        <v>26</v>
      </c>
      <c r="AB8" s="97">
        <v>27</v>
      </c>
      <c r="AC8" s="97">
        <v>28</v>
      </c>
      <c r="AD8" s="97">
        <v>29</v>
      </c>
      <c r="AE8" s="97">
        <v>30</v>
      </c>
      <c r="AF8" s="97">
        <v>31</v>
      </c>
      <c r="AG8" s="97">
        <v>32</v>
      </c>
      <c r="AH8" s="97">
        <v>33</v>
      </c>
      <c r="AI8" s="97">
        <v>34</v>
      </c>
      <c r="AJ8" s="97">
        <v>35</v>
      </c>
      <c r="AK8" s="97">
        <v>36</v>
      </c>
      <c r="AL8" s="97">
        <v>37</v>
      </c>
      <c r="AM8" s="97">
        <v>38</v>
      </c>
      <c r="AN8" s="97">
        <v>39</v>
      </c>
      <c r="AO8" s="97">
        <v>40</v>
      </c>
      <c r="AP8" s="97">
        <v>41</v>
      </c>
      <c r="AQ8" s="97">
        <v>42</v>
      </c>
      <c r="AR8" s="97">
        <v>43</v>
      </c>
      <c r="AS8" s="97">
        <v>44</v>
      </c>
      <c r="AT8" s="97">
        <v>45</v>
      </c>
      <c r="AU8" s="97">
        <v>46</v>
      </c>
      <c r="AV8" s="97">
        <v>47</v>
      </c>
      <c r="AW8" s="97">
        <v>48</v>
      </c>
      <c r="AX8" s="97">
        <v>49</v>
      </c>
      <c r="AY8" s="97">
        <v>50</v>
      </c>
      <c r="AZ8" s="97">
        <v>51</v>
      </c>
      <c r="BA8" s="98">
        <v>52</v>
      </c>
      <c r="BB8" s="224"/>
      <c r="BC8" s="227"/>
      <c r="BD8" s="221"/>
      <c r="BE8" s="216"/>
      <c r="BF8" s="218"/>
      <c r="BG8" s="216"/>
      <c r="BH8" s="218"/>
      <c r="BI8" s="213"/>
      <c r="BJ8" s="214"/>
      <c r="BK8" s="214"/>
    </row>
    <row r="9" spans="1:63" ht="12.75">
      <c r="A9" s="228" t="s">
        <v>216</v>
      </c>
      <c r="B9" s="230"/>
      <c r="C9" s="230"/>
      <c r="D9" s="230"/>
      <c r="E9" s="230"/>
      <c r="F9" s="196"/>
      <c r="G9" s="196"/>
      <c r="H9" s="196"/>
      <c r="I9" s="196"/>
      <c r="J9" s="196"/>
      <c r="K9" s="196"/>
      <c r="L9" s="196"/>
      <c r="M9" s="196"/>
      <c r="N9" s="196"/>
      <c r="O9" s="230" t="s">
        <v>218</v>
      </c>
      <c r="P9" s="196" t="s">
        <v>218</v>
      </c>
      <c r="Q9" s="196"/>
      <c r="R9" s="196"/>
      <c r="S9" s="196"/>
      <c r="T9" s="196"/>
      <c r="U9" s="196"/>
      <c r="V9" s="196"/>
      <c r="W9" s="196"/>
      <c r="X9" s="232"/>
      <c r="Y9" s="232"/>
      <c r="Z9" s="196"/>
      <c r="AA9" s="196"/>
      <c r="AB9" s="232"/>
      <c r="AC9" s="232"/>
      <c r="AD9" s="232"/>
      <c r="AE9" s="232"/>
      <c r="AF9" s="196"/>
      <c r="AG9" s="232"/>
      <c r="AH9" s="232"/>
      <c r="AI9" s="232"/>
      <c r="AJ9" s="232"/>
      <c r="AK9" s="232"/>
      <c r="AL9" s="230" t="s">
        <v>218</v>
      </c>
      <c r="AM9" s="230" t="s">
        <v>218</v>
      </c>
      <c r="AN9" s="230" t="s">
        <v>218</v>
      </c>
      <c r="AO9" s="230" t="s">
        <v>219</v>
      </c>
      <c r="AP9" s="230" t="s">
        <v>219</v>
      </c>
      <c r="AQ9" s="230"/>
      <c r="AR9" s="230"/>
      <c r="AS9" s="196"/>
      <c r="AT9" s="196"/>
      <c r="AU9" s="196" t="s">
        <v>220</v>
      </c>
      <c r="AV9" s="196" t="s">
        <v>220</v>
      </c>
      <c r="AW9" s="196" t="s">
        <v>220</v>
      </c>
      <c r="AX9" s="196" t="s">
        <v>220</v>
      </c>
      <c r="AY9" s="196" t="s">
        <v>220</v>
      </c>
      <c r="AZ9" s="196" t="s">
        <v>220</v>
      </c>
      <c r="BA9" s="196" t="s">
        <v>220</v>
      </c>
      <c r="BB9" s="228" t="s">
        <v>216</v>
      </c>
      <c r="BC9" s="235">
        <v>38</v>
      </c>
      <c r="BD9" s="228">
        <v>5</v>
      </c>
      <c r="BE9" s="228">
        <v>2</v>
      </c>
      <c r="BF9" s="228">
        <v>0</v>
      </c>
      <c r="BG9" s="228">
        <v>0</v>
      </c>
      <c r="BH9" s="228">
        <v>0</v>
      </c>
      <c r="BI9" s="228">
        <v>0</v>
      </c>
      <c r="BJ9" s="228">
        <v>7</v>
      </c>
      <c r="BK9" s="237">
        <f>BC9+BD9+BE9+BF9+BG9+BH9+BI9+BJ9</f>
        <v>52</v>
      </c>
    </row>
    <row r="10" spans="1:63" ht="12.75">
      <c r="A10" s="229"/>
      <c r="B10" s="231"/>
      <c r="C10" s="231"/>
      <c r="D10" s="231"/>
      <c r="E10" s="231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233"/>
      <c r="Y10" s="233"/>
      <c r="Z10" s="197"/>
      <c r="AA10" s="197"/>
      <c r="AB10" s="233"/>
      <c r="AC10" s="233"/>
      <c r="AD10" s="233"/>
      <c r="AE10" s="233"/>
      <c r="AF10" s="197"/>
      <c r="AG10" s="233"/>
      <c r="AH10" s="233"/>
      <c r="AI10" s="233"/>
      <c r="AJ10" s="233"/>
      <c r="AK10" s="233"/>
      <c r="AL10" s="234"/>
      <c r="AM10" s="234"/>
      <c r="AN10" s="234"/>
      <c r="AO10" s="234"/>
      <c r="AP10" s="234"/>
      <c r="AQ10" s="234"/>
      <c r="AR10" s="234"/>
      <c r="AS10" s="197"/>
      <c r="AT10" s="197"/>
      <c r="AU10" s="197"/>
      <c r="AV10" s="197"/>
      <c r="AW10" s="197"/>
      <c r="AX10" s="197"/>
      <c r="AY10" s="197"/>
      <c r="AZ10" s="197"/>
      <c r="BA10" s="197"/>
      <c r="BB10" s="229"/>
      <c r="BC10" s="236"/>
      <c r="BD10" s="229"/>
      <c r="BE10" s="229"/>
      <c r="BF10" s="229"/>
      <c r="BG10" s="229"/>
      <c r="BH10" s="229"/>
      <c r="BI10" s="229"/>
      <c r="BJ10" s="229"/>
      <c r="BK10" s="238"/>
    </row>
    <row r="11" spans="1:63" ht="12.75">
      <c r="A11" s="228" t="s">
        <v>221</v>
      </c>
      <c r="B11" s="196"/>
      <c r="C11" s="196"/>
      <c r="D11" s="196"/>
      <c r="E11" s="196"/>
      <c r="F11" s="196" t="s">
        <v>218</v>
      </c>
      <c r="G11" s="196" t="s">
        <v>218</v>
      </c>
      <c r="H11" s="196"/>
      <c r="I11" s="196"/>
      <c r="J11" s="232"/>
      <c r="K11" s="196"/>
      <c r="L11" s="196"/>
      <c r="M11" s="196"/>
      <c r="N11" s="196"/>
      <c r="O11" s="196"/>
      <c r="P11" s="232"/>
      <c r="Q11" s="196"/>
      <c r="R11" s="196"/>
      <c r="S11" s="196"/>
      <c r="T11" s="196"/>
      <c r="U11" s="196" t="s">
        <v>223</v>
      </c>
      <c r="V11" s="196" t="s">
        <v>223</v>
      </c>
      <c r="W11" s="196" t="s">
        <v>223</v>
      </c>
      <c r="X11" s="196" t="s">
        <v>223</v>
      </c>
      <c r="Y11" s="196"/>
      <c r="Z11" s="196"/>
      <c r="AA11" s="196"/>
      <c r="AB11" s="196"/>
      <c r="AC11" s="196"/>
      <c r="AD11" s="196" t="s">
        <v>218</v>
      </c>
      <c r="AE11" s="196" t="s">
        <v>218</v>
      </c>
      <c r="AF11" s="196" t="s">
        <v>218</v>
      </c>
      <c r="AG11" s="196" t="s">
        <v>223</v>
      </c>
      <c r="AH11" s="196" t="s">
        <v>223</v>
      </c>
      <c r="AI11" s="196" t="s">
        <v>223</v>
      </c>
      <c r="AJ11" s="196" t="s">
        <v>223</v>
      </c>
      <c r="AK11" s="239">
        <v>8</v>
      </c>
      <c r="AL11" s="230"/>
      <c r="AM11" s="230"/>
      <c r="AN11" s="230"/>
      <c r="AO11" s="241"/>
      <c r="AP11" s="196"/>
      <c r="AQ11" s="196"/>
      <c r="AR11" s="196"/>
      <c r="AS11" s="196"/>
      <c r="AT11" s="196"/>
      <c r="AU11" s="196" t="s">
        <v>220</v>
      </c>
      <c r="AV11" s="196" t="s">
        <v>220</v>
      </c>
      <c r="AW11" s="196" t="s">
        <v>220</v>
      </c>
      <c r="AX11" s="196" t="s">
        <v>220</v>
      </c>
      <c r="AY11" s="196" t="s">
        <v>220</v>
      </c>
      <c r="AZ11" s="196" t="s">
        <v>220</v>
      </c>
      <c r="BA11" s="196" t="s">
        <v>220</v>
      </c>
      <c r="BB11" s="228" t="s">
        <v>221</v>
      </c>
      <c r="BC11" s="235">
        <v>29</v>
      </c>
      <c r="BD11" s="228">
        <v>5</v>
      </c>
      <c r="BE11" s="228">
        <v>0</v>
      </c>
      <c r="BF11" s="228">
        <v>9</v>
      </c>
      <c r="BG11" s="228">
        <v>0</v>
      </c>
      <c r="BH11" s="228">
        <v>0</v>
      </c>
      <c r="BI11" s="228">
        <v>0</v>
      </c>
      <c r="BJ11" s="228">
        <v>7</v>
      </c>
      <c r="BK11" s="237">
        <f>BC11+BD11+BE11+BF11+BG11+BH11+BI11+BJ11</f>
        <v>50</v>
      </c>
    </row>
    <row r="12" spans="1:63" ht="12.75">
      <c r="A12" s="229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233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240"/>
      <c r="AL12" s="233"/>
      <c r="AM12" s="233"/>
      <c r="AN12" s="233"/>
      <c r="AO12" s="242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229"/>
      <c r="BC12" s="236"/>
      <c r="BD12" s="229"/>
      <c r="BE12" s="229"/>
      <c r="BF12" s="229"/>
      <c r="BG12" s="229"/>
      <c r="BH12" s="229"/>
      <c r="BI12" s="229"/>
      <c r="BJ12" s="229"/>
      <c r="BK12" s="238"/>
    </row>
    <row r="13" spans="1:63" ht="12.75">
      <c r="A13" s="228" t="s">
        <v>224</v>
      </c>
      <c r="B13" s="196" t="s">
        <v>222</v>
      </c>
      <c r="C13" s="196" t="s">
        <v>222</v>
      </c>
      <c r="D13" s="196" t="s">
        <v>222</v>
      </c>
      <c r="E13" s="196"/>
      <c r="F13" s="196"/>
      <c r="G13" s="196"/>
      <c r="H13" s="196"/>
      <c r="I13" s="196"/>
      <c r="J13" s="232"/>
      <c r="K13" s="196"/>
      <c r="L13" s="196"/>
      <c r="M13" s="196"/>
      <c r="N13" s="196"/>
      <c r="O13" s="196" t="s">
        <v>223</v>
      </c>
      <c r="P13" s="230" t="s">
        <v>223</v>
      </c>
      <c r="Q13" s="196" t="s">
        <v>223</v>
      </c>
      <c r="R13" s="196" t="s">
        <v>223</v>
      </c>
      <c r="S13" s="196"/>
      <c r="T13" s="196"/>
      <c r="U13" s="196" t="s">
        <v>218</v>
      </c>
      <c r="V13" s="196" t="s">
        <v>218</v>
      </c>
      <c r="W13" s="196" t="s">
        <v>218</v>
      </c>
      <c r="X13" s="196"/>
      <c r="Y13" s="196"/>
      <c r="Z13" s="196"/>
      <c r="AA13" s="196"/>
      <c r="AB13" s="196"/>
      <c r="AC13" s="196"/>
      <c r="AD13" s="196" t="s">
        <v>223</v>
      </c>
      <c r="AE13" s="196" t="s">
        <v>223</v>
      </c>
      <c r="AF13" s="196" t="s">
        <v>223</v>
      </c>
      <c r="AG13" s="196" t="s">
        <v>223</v>
      </c>
      <c r="AH13" s="232"/>
      <c r="AI13" s="230"/>
      <c r="AJ13" s="230"/>
      <c r="AK13" s="230"/>
      <c r="AL13" s="232"/>
      <c r="AM13" s="232"/>
      <c r="AN13" s="232"/>
      <c r="AO13" s="243"/>
      <c r="AP13" s="196"/>
      <c r="AQ13" s="196"/>
      <c r="AR13" s="196"/>
      <c r="AS13" s="196"/>
      <c r="AT13" s="196"/>
      <c r="AU13" s="196" t="s">
        <v>220</v>
      </c>
      <c r="AV13" s="196" t="s">
        <v>220</v>
      </c>
      <c r="AW13" s="196" t="s">
        <v>220</v>
      </c>
      <c r="AX13" s="196" t="s">
        <v>220</v>
      </c>
      <c r="AY13" s="196" t="s">
        <v>220</v>
      </c>
      <c r="AZ13" s="196" t="s">
        <v>220</v>
      </c>
      <c r="BA13" s="196" t="s">
        <v>220</v>
      </c>
      <c r="BB13" s="228" t="s">
        <v>224</v>
      </c>
      <c r="BC13" s="235">
        <v>27</v>
      </c>
      <c r="BD13" s="228">
        <v>6</v>
      </c>
      <c r="BE13" s="228">
        <v>0</v>
      </c>
      <c r="BF13" s="228">
        <v>8</v>
      </c>
      <c r="BG13" s="228">
        <v>0</v>
      </c>
      <c r="BH13" s="228">
        <v>0</v>
      </c>
      <c r="BI13" s="228">
        <v>0</v>
      </c>
      <c r="BJ13" s="228">
        <v>7</v>
      </c>
      <c r="BK13" s="237">
        <f>BC13+BD13+BE13+BF13+BG13+BH13+BI13+BJ13</f>
        <v>48</v>
      </c>
    </row>
    <row r="14" spans="1:63" ht="12.75">
      <c r="A14" s="229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233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233"/>
      <c r="AI14" s="233"/>
      <c r="AJ14" s="233"/>
      <c r="AK14" s="233"/>
      <c r="AL14" s="233"/>
      <c r="AM14" s="233"/>
      <c r="AN14" s="233"/>
      <c r="AO14" s="233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229"/>
      <c r="BC14" s="236"/>
      <c r="BD14" s="229"/>
      <c r="BE14" s="229"/>
      <c r="BF14" s="229"/>
      <c r="BG14" s="229"/>
      <c r="BH14" s="229"/>
      <c r="BI14" s="229"/>
      <c r="BJ14" s="229"/>
      <c r="BK14" s="238"/>
    </row>
    <row r="15" spans="1:63" ht="12.75">
      <c r="A15" s="228" t="s">
        <v>256</v>
      </c>
      <c r="B15" s="196"/>
      <c r="C15" s="196"/>
      <c r="D15" s="196"/>
      <c r="E15" s="196"/>
      <c r="F15" s="196"/>
      <c r="G15" s="196" t="s">
        <v>222</v>
      </c>
      <c r="H15" s="196" t="s">
        <v>222</v>
      </c>
      <c r="I15" s="196" t="s">
        <v>222</v>
      </c>
      <c r="J15" s="196" t="s">
        <v>223</v>
      </c>
      <c r="K15" s="196" t="s">
        <v>223</v>
      </c>
      <c r="L15" s="196" t="s">
        <v>223</v>
      </c>
      <c r="M15" s="230" t="s">
        <v>223</v>
      </c>
      <c r="N15" s="196"/>
      <c r="O15" s="196"/>
      <c r="P15" s="232"/>
      <c r="Q15" s="196"/>
      <c r="R15" s="196"/>
      <c r="S15" s="196"/>
      <c r="T15" s="196"/>
      <c r="U15" s="196"/>
      <c r="V15" s="196"/>
      <c r="W15" s="196"/>
      <c r="X15" s="196" t="s">
        <v>218</v>
      </c>
      <c r="Y15" s="196" t="s">
        <v>218</v>
      </c>
      <c r="Z15" s="196" t="s">
        <v>218</v>
      </c>
      <c r="AA15" s="232"/>
      <c r="AB15" s="232"/>
      <c r="AC15" s="230"/>
      <c r="AD15" s="230"/>
      <c r="AE15" s="230"/>
      <c r="AF15" s="196"/>
      <c r="AG15" s="196"/>
      <c r="AH15" s="196"/>
      <c r="AI15" s="196" t="s">
        <v>225</v>
      </c>
      <c r="AJ15" s="196" t="s">
        <v>225</v>
      </c>
      <c r="AK15" s="196" t="s">
        <v>225</v>
      </c>
      <c r="AL15" s="196" t="s">
        <v>225</v>
      </c>
      <c r="AM15" s="243" t="s">
        <v>226</v>
      </c>
      <c r="AN15" s="243" t="s">
        <v>226</v>
      </c>
      <c r="AO15" s="243" t="s">
        <v>226</v>
      </c>
      <c r="AP15" s="243" t="s">
        <v>226</v>
      </c>
      <c r="AQ15" s="196" t="s">
        <v>221</v>
      </c>
      <c r="AR15" s="196" t="s">
        <v>221</v>
      </c>
      <c r="AS15" s="245" t="s">
        <v>217</v>
      </c>
      <c r="AT15" s="245" t="s">
        <v>217</v>
      </c>
      <c r="AU15" s="245" t="s">
        <v>217</v>
      </c>
      <c r="AV15" s="245" t="s">
        <v>217</v>
      </c>
      <c r="AW15" s="245" t="s">
        <v>217</v>
      </c>
      <c r="AX15" s="245" t="s">
        <v>217</v>
      </c>
      <c r="AY15" s="245" t="s">
        <v>217</v>
      </c>
      <c r="AZ15" s="245" t="s">
        <v>217</v>
      </c>
      <c r="BA15" s="245" t="s">
        <v>217</v>
      </c>
      <c r="BB15" s="228" t="s">
        <v>221</v>
      </c>
      <c r="BC15" s="235">
        <v>20</v>
      </c>
      <c r="BD15" s="228">
        <v>6</v>
      </c>
      <c r="BE15" s="228">
        <v>0</v>
      </c>
      <c r="BF15" s="228">
        <v>4</v>
      </c>
      <c r="BG15" s="228">
        <v>4</v>
      </c>
      <c r="BH15" s="228">
        <v>4</v>
      </c>
      <c r="BI15" s="228">
        <v>2</v>
      </c>
      <c r="BJ15" s="228">
        <v>0</v>
      </c>
      <c r="BK15" s="237">
        <f>BC15+BD15+BE15+BF15+BG15+BH15+BI15+BJ15</f>
        <v>40</v>
      </c>
    </row>
    <row r="16" spans="1:63" ht="12.75">
      <c r="A16" s="229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234"/>
      <c r="N16" s="197"/>
      <c r="O16" s="197"/>
      <c r="P16" s="233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233"/>
      <c r="AB16" s="233"/>
      <c r="AC16" s="233"/>
      <c r="AD16" s="233"/>
      <c r="AE16" s="233"/>
      <c r="AF16" s="197"/>
      <c r="AG16" s="197"/>
      <c r="AH16" s="197"/>
      <c r="AI16" s="197"/>
      <c r="AJ16" s="197"/>
      <c r="AK16" s="197"/>
      <c r="AL16" s="197"/>
      <c r="AM16" s="244"/>
      <c r="AN16" s="244"/>
      <c r="AO16" s="244"/>
      <c r="AP16" s="244"/>
      <c r="AQ16" s="197"/>
      <c r="AR16" s="197"/>
      <c r="AS16" s="246"/>
      <c r="AT16" s="246"/>
      <c r="AU16" s="246"/>
      <c r="AV16" s="246"/>
      <c r="AW16" s="246"/>
      <c r="AX16" s="246"/>
      <c r="AY16" s="246"/>
      <c r="AZ16" s="246"/>
      <c r="BA16" s="246"/>
      <c r="BB16" s="229"/>
      <c r="BC16" s="236"/>
      <c r="BD16" s="229"/>
      <c r="BE16" s="229"/>
      <c r="BF16" s="229"/>
      <c r="BG16" s="229"/>
      <c r="BH16" s="229"/>
      <c r="BI16" s="229"/>
      <c r="BJ16" s="229"/>
      <c r="BK16" s="238"/>
    </row>
    <row r="17" spans="1:63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9" t="s">
        <v>29</v>
      </c>
      <c r="BC17" s="100">
        <f>SUM(BC9:BC16)</f>
        <v>114</v>
      </c>
      <c r="BD17" s="100">
        <f aca="true" t="shared" si="0" ref="BD17:BK17">SUM(BD9:BD16)</f>
        <v>22</v>
      </c>
      <c r="BE17" s="100">
        <f t="shared" si="0"/>
        <v>2</v>
      </c>
      <c r="BF17" s="100">
        <f t="shared" si="0"/>
        <v>21</v>
      </c>
      <c r="BG17" s="100">
        <f t="shared" si="0"/>
        <v>4</v>
      </c>
      <c r="BH17" s="100">
        <f t="shared" si="0"/>
        <v>4</v>
      </c>
      <c r="BI17" s="100">
        <f t="shared" si="0"/>
        <v>2</v>
      </c>
      <c r="BJ17" s="100">
        <f t="shared" si="0"/>
        <v>21</v>
      </c>
      <c r="BK17" s="100">
        <f t="shared" si="0"/>
        <v>190</v>
      </c>
    </row>
    <row r="18" spans="1:63" ht="13.5" thickBot="1">
      <c r="A18" s="101" t="s">
        <v>227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3"/>
      <c r="AW18" s="103"/>
      <c r="AX18" s="103"/>
      <c r="AY18" s="103"/>
      <c r="AZ18" s="103"/>
      <c r="BA18" s="103"/>
      <c r="BB18" s="103"/>
      <c r="BC18" s="103"/>
      <c r="BD18" s="102"/>
      <c r="BE18" s="102"/>
      <c r="BF18" s="102"/>
      <c r="BG18" s="102"/>
      <c r="BH18" s="104"/>
      <c r="BI18" s="104"/>
      <c r="BJ18" s="104"/>
      <c r="BK18" s="102"/>
    </row>
    <row r="19" spans="1:63" ht="13.5" thickBot="1">
      <c r="A19" s="102"/>
      <c r="B19" s="102"/>
      <c r="C19" s="102"/>
      <c r="D19" s="102"/>
      <c r="E19" s="102"/>
      <c r="F19" s="102"/>
      <c r="G19" s="105"/>
      <c r="H19" s="106" t="s">
        <v>228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7" t="s">
        <v>218</v>
      </c>
      <c r="U19" s="106" t="s">
        <v>229</v>
      </c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7" t="s">
        <v>219</v>
      </c>
      <c r="AG19" s="247" t="s">
        <v>36</v>
      </c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102"/>
      <c r="AT19" s="107" t="s">
        <v>223</v>
      </c>
      <c r="AU19" s="248" t="s">
        <v>257</v>
      </c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102"/>
      <c r="BG19" s="102"/>
      <c r="BH19" s="102"/>
      <c r="BI19" s="102"/>
      <c r="BJ19" s="102"/>
      <c r="BK19" s="102"/>
    </row>
    <row r="20" spans="1:63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102"/>
      <c r="AT20" s="102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102"/>
      <c r="BG20" s="102"/>
      <c r="BH20" s="102"/>
      <c r="BI20" s="102"/>
      <c r="BJ20" s="102"/>
      <c r="BK20" s="102"/>
    </row>
    <row r="21" spans="1:63" ht="13.5" thickBo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</row>
    <row r="22" spans="1:63" ht="13.5" thickBot="1">
      <c r="A22" s="92"/>
      <c r="B22" s="92"/>
      <c r="C22" s="92"/>
      <c r="D22" s="92"/>
      <c r="E22" s="92"/>
      <c r="F22" s="92"/>
      <c r="G22" s="107" t="s">
        <v>230</v>
      </c>
      <c r="H22" s="249" t="s">
        <v>258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102"/>
      <c r="T22" s="108" t="s">
        <v>220</v>
      </c>
      <c r="U22" s="106" t="s">
        <v>231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9" t="s">
        <v>226</v>
      </c>
      <c r="AG22" s="250" t="s">
        <v>215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92"/>
      <c r="AR22" s="102"/>
      <c r="AS22" s="102"/>
      <c r="AT22" s="111" t="s">
        <v>221</v>
      </c>
      <c r="AU22" s="250" t="s">
        <v>232</v>
      </c>
      <c r="AV22" s="250"/>
      <c r="AW22" s="250"/>
      <c r="AX22" s="250"/>
      <c r="AY22" s="250"/>
      <c r="AZ22" s="250"/>
      <c r="BA22" s="250"/>
      <c r="BB22" s="250"/>
      <c r="BC22" s="110"/>
      <c r="BD22" s="92"/>
      <c r="BE22" s="92"/>
      <c r="BF22" s="92"/>
      <c r="BG22" s="92"/>
      <c r="BH22" s="92"/>
      <c r="BI22" s="92"/>
      <c r="BJ22" s="92"/>
      <c r="BK22" s="92"/>
    </row>
    <row r="23" spans="1:63" ht="12.75">
      <c r="A23" s="92"/>
      <c r="B23" s="92"/>
      <c r="C23" s="92"/>
      <c r="D23" s="92"/>
      <c r="E23" s="92"/>
      <c r="F23" s="92"/>
      <c r="G23" s="92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92"/>
      <c r="AR23" s="92"/>
      <c r="AS23" s="92"/>
      <c r="AT23" s="92"/>
      <c r="AU23" s="250"/>
      <c r="AV23" s="250"/>
      <c r="AW23" s="250"/>
      <c r="AX23" s="250"/>
      <c r="AY23" s="250"/>
      <c r="AZ23" s="250"/>
      <c r="BA23" s="250"/>
      <c r="BB23" s="250"/>
      <c r="BC23" s="110"/>
      <c r="BD23" s="92"/>
      <c r="BE23" s="92"/>
      <c r="BF23" s="92"/>
      <c r="BG23" s="92"/>
      <c r="BH23" s="92"/>
      <c r="BI23" s="92"/>
      <c r="BJ23" s="92"/>
      <c r="BK23" s="92"/>
    </row>
    <row r="24" spans="1:63" ht="13.5" thickBo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102"/>
      <c r="AW24" s="102"/>
      <c r="AX24" s="102"/>
      <c r="AY24" s="102"/>
      <c r="AZ24" s="102"/>
      <c r="BA24" s="102"/>
      <c r="BB24" s="92"/>
      <c r="BC24" s="92"/>
      <c r="BD24" s="92"/>
      <c r="BE24" s="92"/>
      <c r="BF24" s="92"/>
      <c r="BG24" s="92"/>
      <c r="BH24" s="102"/>
      <c r="BI24" s="102"/>
      <c r="BJ24" s="102"/>
      <c r="BK24" s="102"/>
    </row>
    <row r="25" spans="1:63" ht="13.5" thickBot="1">
      <c r="A25" s="92"/>
      <c r="B25" s="92"/>
      <c r="C25" s="92"/>
      <c r="D25" s="92"/>
      <c r="E25" s="92"/>
      <c r="F25" s="92"/>
      <c r="G25" s="112" t="s">
        <v>217</v>
      </c>
      <c r="H25" s="106" t="s">
        <v>233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13"/>
      <c r="X25" s="113"/>
      <c r="Y25" s="113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</row>
  </sheetData>
  <sheetProtection/>
  <mergeCells count="335">
    <mergeCell ref="BK15:BK16"/>
    <mergeCell ref="AG19:AR20"/>
    <mergeCell ref="AU19:BE20"/>
    <mergeCell ref="H22:R23"/>
    <mergeCell ref="AG22:AP23"/>
    <mergeCell ref="AU22:BB23"/>
    <mergeCell ref="BE15:BE16"/>
    <mergeCell ref="BF15:BF16"/>
    <mergeCell ref="BG15:BG16"/>
    <mergeCell ref="BH15:BH16"/>
    <mergeCell ref="BJ15:BJ16"/>
    <mergeCell ref="AY15:AY16"/>
    <mergeCell ref="AZ15:AZ16"/>
    <mergeCell ref="BA15:BA16"/>
    <mergeCell ref="BB15:BB16"/>
    <mergeCell ref="BC15:BC16"/>
    <mergeCell ref="BD15:BD16"/>
    <mergeCell ref="AT15:AT16"/>
    <mergeCell ref="AU15:AU16"/>
    <mergeCell ref="AV15:AV16"/>
    <mergeCell ref="AW15:AW16"/>
    <mergeCell ref="AX15:AX16"/>
    <mergeCell ref="BI15:BI16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A15:A16"/>
    <mergeCell ref="G15:G16"/>
    <mergeCell ref="H15:H16"/>
    <mergeCell ref="I15:I16"/>
    <mergeCell ref="E15:E16"/>
    <mergeCell ref="F15:F16"/>
    <mergeCell ref="B15:B16"/>
    <mergeCell ref="C15:C16"/>
    <mergeCell ref="D15:D16"/>
    <mergeCell ref="BF13:BF14"/>
    <mergeCell ref="BG13:BG14"/>
    <mergeCell ref="BH13:BH14"/>
    <mergeCell ref="BI13:BI14"/>
    <mergeCell ref="BJ13:BJ14"/>
    <mergeCell ref="BK13:BK14"/>
    <mergeCell ref="AZ13:AZ14"/>
    <mergeCell ref="BA13:BA14"/>
    <mergeCell ref="BB13:BB14"/>
    <mergeCell ref="BC13:BC14"/>
    <mergeCell ref="BD13:BD14"/>
    <mergeCell ref="BE13:BE14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K11:B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BE11:BE12"/>
    <mergeCell ref="BF11:BF12"/>
    <mergeCell ref="BG11:BG12"/>
    <mergeCell ref="BH11:BH12"/>
    <mergeCell ref="BI11:BI12"/>
    <mergeCell ref="BJ11:BJ12"/>
    <mergeCell ref="AY11:AY12"/>
    <mergeCell ref="AZ11:AZ12"/>
    <mergeCell ref="BA11:BA12"/>
    <mergeCell ref="BB11:BB12"/>
    <mergeCell ref="BC11:BC12"/>
    <mergeCell ref="BD11:BD12"/>
    <mergeCell ref="AS11:AS12"/>
    <mergeCell ref="AT11:AT12"/>
    <mergeCell ref="AU11:AU12"/>
    <mergeCell ref="AV11:AV12"/>
    <mergeCell ref="AW11:AW12"/>
    <mergeCell ref="AX11:AX12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BJ9:BJ10"/>
    <mergeCell ref="BK9:BK10"/>
    <mergeCell ref="A11:A12"/>
    <mergeCell ref="B11:B12"/>
    <mergeCell ref="C11:C12"/>
    <mergeCell ref="D11:D12"/>
    <mergeCell ref="E11:E12"/>
    <mergeCell ref="F11:F12"/>
    <mergeCell ref="G11:G12"/>
    <mergeCell ref="H11:H12"/>
    <mergeCell ref="BD9:BD10"/>
    <mergeCell ref="BE9:BE10"/>
    <mergeCell ref="BF9:BF10"/>
    <mergeCell ref="BG9:BG10"/>
    <mergeCell ref="BH9:BH10"/>
    <mergeCell ref="BI9:BI10"/>
    <mergeCell ref="AX9:AX10"/>
    <mergeCell ref="AY9:AY10"/>
    <mergeCell ref="AZ9:AZ10"/>
    <mergeCell ref="BA9:BA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AJ9:AJ10"/>
    <mergeCell ref="AK9:AK10"/>
    <mergeCell ref="AL9:AL10"/>
    <mergeCell ref="AM9:AM10"/>
    <mergeCell ref="AN9:AN10"/>
    <mergeCell ref="AQ9:AQ10"/>
    <mergeCell ref="AO9:AO10"/>
    <mergeCell ref="AP9:AP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T9:T10"/>
    <mergeCell ref="U9:U10"/>
    <mergeCell ref="V9:V10"/>
    <mergeCell ref="W9:W10"/>
    <mergeCell ref="Q9:Q10"/>
    <mergeCell ref="R9:R10"/>
    <mergeCell ref="L9:L10"/>
    <mergeCell ref="M9:M10"/>
    <mergeCell ref="N9:N10"/>
    <mergeCell ref="O9:O10"/>
    <mergeCell ref="P9:P10"/>
    <mergeCell ref="S9:S10"/>
    <mergeCell ref="BG6:BG8"/>
    <mergeCell ref="BH6:BH8"/>
    <mergeCell ref="A9:A10"/>
    <mergeCell ref="B9:B10"/>
    <mergeCell ref="C9:C10"/>
    <mergeCell ref="D9:D10"/>
    <mergeCell ref="E9:E10"/>
    <mergeCell ref="F9:F10"/>
    <mergeCell ref="J9:J10"/>
    <mergeCell ref="K9:K10"/>
    <mergeCell ref="AS5:AS7"/>
    <mergeCell ref="AT5:AV5"/>
    <mergeCell ref="AV6:AV7"/>
    <mergeCell ref="AO5:AR5"/>
    <mergeCell ref="BE6:BE8"/>
    <mergeCell ref="BF6:BF8"/>
    <mergeCell ref="BD5:BD8"/>
    <mergeCell ref="BE5:BH5"/>
    <mergeCell ref="BB5:BB8"/>
    <mergeCell ref="BC5:BC8"/>
    <mergeCell ref="I6:I7"/>
    <mergeCell ref="K6:K7"/>
    <mergeCell ref="L6:L7"/>
    <mergeCell ref="M6:M7"/>
    <mergeCell ref="O6:O7"/>
    <mergeCell ref="Z6:Z7"/>
    <mergeCell ref="Y6:Y7"/>
    <mergeCell ref="U6:U7"/>
    <mergeCell ref="V6:V7"/>
    <mergeCell ref="BJ5:BJ8"/>
    <mergeCell ref="BK5:BK8"/>
    <mergeCell ref="B6:B7"/>
    <mergeCell ref="C6:C7"/>
    <mergeCell ref="D6:D7"/>
    <mergeCell ref="E6:E7"/>
    <mergeCell ref="G6:G7"/>
    <mergeCell ref="AW5:AW7"/>
    <mergeCell ref="AX5:BA5"/>
    <mergeCell ref="H6:H7"/>
    <mergeCell ref="AJ5:AJ7"/>
    <mergeCell ref="AK5:AN5"/>
    <mergeCell ref="BI5:BI8"/>
    <mergeCell ref="AB6:AB7"/>
    <mergeCell ref="AH6:AH7"/>
    <mergeCell ref="AI6:AI7"/>
    <mergeCell ref="AK6:AK7"/>
    <mergeCell ref="AP6:AP7"/>
    <mergeCell ref="AQ6:AQ7"/>
    <mergeCell ref="AR6:AR7"/>
    <mergeCell ref="AX6:AX7"/>
    <mergeCell ref="AY6:AY7"/>
    <mergeCell ref="AZ6:AZ7"/>
    <mergeCell ref="BA6:BA7"/>
    <mergeCell ref="AL6:AL7"/>
    <mergeCell ref="AM6:AM7"/>
    <mergeCell ref="AN6:AN7"/>
    <mergeCell ref="AO6:AO7"/>
    <mergeCell ref="AT6:AT7"/>
    <mergeCell ref="AU6:AU7"/>
    <mergeCell ref="AC6:AC7"/>
    <mergeCell ref="AD6:AD7"/>
    <mergeCell ref="AE6:AE7"/>
    <mergeCell ref="AG6:AG7"/>
    <mergeCell ref="X5:Z5"/>
    <mergeCell ref="AA5:AA7"/>
    <mergeCell ref="X6:X7"/>
    <mergeCell ref="AB5:AE5"/>
    <mergeCell ref="AF5:AF7"/>
    <mergeCell ref="AG5:AI5"/>
    <mergeCell ref="K5:M5"/>
    <mergeCell ref="N5:N7"/>
    <mergeCell ref="O5:R5"/>
    <mergeCell ref="S5:S7"/>
    <mergeCell ref="T5:V5"/>
    <mergeCell ref="W5:W7"/>
    <mergeCell ref="P6:P7"/>
    <mergeCell ref="Q6:Q7"/>
    <mergeCell ref="R6:R7"/>
    <mergeCell ref="T6:T7"/>
    <mergeCell ref="G9:G10"/>
    <mergeCell ref="H9:H10"/>
    <mergeCell ref="I9:I10"/>
    <mergeCell ref="A2:BA2"/>
    <mergeCell ref="BB2:BK2"/>
    <mergeCell ref="A5:A8"/>
    <mergeCell ref="B5:E5"/>
    <mergeCell ref="F5:F7"/>
    <mergeCell ref="G5:I5"/>
    <mergeCell ref="J5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view="pageBreakPreview" zoomScale="76" zoomScaleNormal="78" zoomScaleSheetLayoutView="76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2" width="38.140625" style="0" customWidth="1"/>
    <col min="3" max="3" width="17.28125" style="182" customWidth="1"/>
    <col min="4" max="4" width="6.57421875" style="0" customWidth="1"/>
    <col min="5" max="5" width="5.00390625" style="0" customWidth="1"/>
    <col min="6" max="6" width="6.7109375" style="0" customWidth="1"/>
    <col min="7" max="8" width="4.57421875" style="0" customWidth="1"/>
    <col min="9" max="9" width="7.00390625" style="0" customWidth="1"/>
    <col min="10" max="10" width="6.140625" style="0" customWidth="1"/>
    <col min="11" max="11" width="5.140625" style="0" customWidth="1"/>
    <col min="12" max="12" width="5.28125" style="0" customWidth="1"/>
    <col min="13" max="13" width="6.7109375" style="0" customWidth="1"/>
    <col min="14" max="14" width="4.7109375" style="0" customWidth="1"/>
    <col min="15" max="15" width="4.8515625" style="0" customWidth="1"/>
    <col min="16" max="17" width="4.57421875" style="0" customWidth="1"/>
    <col min="18" max="18" width="4.8515625" style="0" customWidth="1"/>
    <col min="19" max="19" width="4.28125" style="0" customWidth="1"/>
    <col min="20" max="20" width="4.421875" style="0" customWidth="1"/>
    <col min="21" max="21" width="4.28125" style="0" customWidth="1"/>
    <col min="22" max="22" width="4.421875" style="0" customWidth="1"/>
  </cols>
  <sheetData>
    <row r="1" spans="1:22" ht="42" customHeight="1">
      <c r="A1" s="282" t="s">
        <v>2</v>
      </c>
      <c r="B1" s="285" t="s">
        <v>56</v>
      </c>
      <c r="C1" s="292" t="s">
        <v>57</v>
      </c>
      <c r="D1" s="288" t="s">
        <v>278</v>
      </c>
      <c r="E1" s="289"/>
      <c r="F1" s="289"/>
      <c r="G1" s="289"/>
      <c r="H1" s="290"/>
      <c r="I1" s="291" t="s">
        <v>38</v>
      </c>
      <c r="J1" s="291"/>
      <c r="K1" s="291"/>
      <c r="L1" s="291"/>
      <c r="M1" s="291"/>
      <c r="N1" s="291"/>
      <c r="O1" s="295" t="s">
        <v>54</v>
      </c>
      <c r="P1" s="296"/>
      <c r="Q1" s="296"/>
      <c r="R1" s="296"/>
      <c r="S1" s="296"/>
      <c r="T1" s="296"/>
      <c r="U1" s="296"/>
      <c r="V1" s="297"/>
    </row>
    <row r="2" spans="1:22" ht="12.75">
      <c r="A2" s="283"/>
      <c r="B2" s="286"/>
      <c r="C2" s="292"/>
      <c r="D2" s="267" t="s">
        <v>87</v>
      </c>
      <c r="E2" s="267" t="s">
        <v>89</v>
      </c>
      <c r="F2" s="267" t="s">
        <v>88</v>
      </c>
      <c r="G2" s="267" t="s">
        <v>106</v>
      </c>
      <c r="H2" s="268" t="s">
        <v>159</v>
      </c>
      <c r="I2" s="303" t="s">
        <v>58</v>
      </c>
      <c r="J2" s="274" t="s">
        <v>59</v>
      </c>
      <c r="K2" s="278" t="s">
        <v>37</v>
      </c>
      <c r="L2" s="278"/>
      <c r="M2" s="278"/>
      <c r="N2" s="279"/>
      <c r="O2" s="298"/>
      <c r="P2" s="299"/>
      <c r="Q2" s="299"/>
      <c r="R2" s="299"/>
      <c r="S2" s="299"/>
      <c r="T2" s="299"/>
      <c r="U2" s="299"/>
      <c r="V2" s="300"/>
    </row>
    <row r="3" spans="1:22" ht="12.75">
      <c r="A3" s="283"/>
      <c r="B3" s="286"/>
      <c r="C3" s="292"/>
      <c r="D3" s="268"/>
      <c r="E3" s="268"/>
      <c r="F3" s="268"/>
      <c r="G3" s="268"/>
      <c r="H3" s="268"/>
      <c r="I3" s="304"/>
      <c r="J3" s="276"/>
      <c r="K3" s="274" t="s">
        <v>60</v>
      </c>
      <c r="L3" s="282" t="s">
        <v>3</v>
      </c>
      <c r="M3" s="282"/>
      <c r="N3" s="293"/>
      <c r="O3" s="294" t="s">
        <v>4</v>
      </c>
      <c r="P3" s="294"/>
      <c r="Q3" s="294" t="s">
        <v>100</v>
      </c>
      <c r="R3" s="294"/>
      <c r="S3" s="294" t="s">
        <v>109</v>
      </c>
      <c r="T3" s="294"/>
      <c r="U3" s="294" t="s">
        <v>252</v>
      </c>
      <c r="V3" s="294"/>
    </row>
    <row r="4" spans="1:22" ht="106.5">
      <c r="A4" s="284"/>
      <c r="B4" s="287"/>
      <c r="C4" s="292"/>
      <c r="D4" s="268"/>
      <c r="E4" s="268"/>
      <c r="F4" s="268"/>
      <c r="G4" s="268"/>
      <c r="H4" s="268"/>
      <c r="I4" s="305"/>
      <c r="J4" s="277"/>
      <c r="K4" s="275"/>
      <c r="L4" s="114" t="s">
        <v>61</v>
      </c>
      <c r="M4" s="114" t="s">
        <v>62</v>
      </c>
      <c r="N4" s="115" t="s">
        <v>39</v>
      </c>
      <c r="O4" s="13" t="s">
        <v>103</v>
      </c>
      <c r="P4" s="13" t="s">
        <v>104</v>
      </c>
      <c r="Q4" s="13" t="s">
        <v>253</v>
      </c>
      <c r="R4" s="13" t="s">
        <v>105</v>
      </c>
      <c r="S4" s="13" t="s">
        <v>110</v>
      </c>
      <c r="T4" s="13" t="s">
        <v>111</v>
      </c>
      <c r="U4" s="13" t="s">
        <v>254</v>
      </c>
      <c r="V4" s="13" t="s">
        <v>255</v>
      </c>
    </row>
    <row r="5" spans="1:22" ht="12.75">
      <c r="A5" s="118" t="s">
        <v>5</v>
      </c>
      <c r="B5" s="119" t="s">
        <v>6</v>
      </c>
      <c r="C5" s="169"/>
      <c r="D5" s="269" t="s">
        <v>7</v>
      </c>
      <c r="E5" s="270"/>
      <c r="F5" s="270"/>
      <c r="G5" s="270"/>
      <c r="H5" s="271"/>
      <c r="I5" s="120" t="s">
        <v>8</v>
      </c>
      <c r="J5" s="121" t="s">
        <v>9</v>
      </c>
      <c r="K5" s="118" t="s">
        <v>79</v>
      </c>
      <c r="L5" s="118" t="s">
        <v>10</v>
      </c>
      <c r="M5" s="118" t="s">
        <v>11</v>
      </c>
      <c r="N5" s="118" t="s">
        <v>12</v>
      </c>
      <c r="O5" s="121" t="s">
        <v>13</v>
      </c>
      <c r="P5" s="122" t="s">
        <v>14</v>
      </c>
      <c r="Q5" s="121" t="s">
        <v>15</v>
      </c>
      <c r="R5" s="123" t="s">
        <v>80</v>
      </c>
      <c r="S5" s="123" t="s">
        <v>101</v>
      </c>
      <c r="T5" s="124" t="s">
        <v>102</v>
      </c>
      <c r="U5" s="123" t="s">
        <v>101</v>
      </c>
      <c r="V5" s="124" t="s">
        <v>102</v>
      </c>
    </row>
    <row r="6" spans="1:22" ht="12.75">
      <c r="A6" s="125" t="s">
        <v>262</v>
      </c>
      <c r="B6" s="126" t="s">
        <v>260</v>
      </c>
      <c r="C6" s="170" t="s">
        <v>295</v>
      </c>
      <c r="D6" s="30">
        <f>SUM(D15,D7)</f>
        <v>3</v>
      </c>
      <c r="E6" s="30">
        <f>SUM(E15,E7)</f>
        <v>2</v>
      </c>
      <c r="F6" s="30">
        <v>2</v>
      </c>
      <c r="G6" s="30">
        <v>3</v>
      </c>
      <c r="H6" s="30">
        <v>0</v>
      </c>
      <c r="I6" s="33">
        <f aca="true" t="shared" si="0" ref="I6:V6">SUM(I7,I15)</f>
        <v>1108</v>
      </c>
      <c r="J6" s="33">
        <f t="shared" si="0"/>
        <v>940</v>
      </c>
      <c r="K6" s="33">
        <f t="shared" si="0"/>
        <v>168</v>
      </c>
      <c r="L6" s="33">
        <f t="shared" si="0"/>
        <v>52</v>
      </c>
      <c r="M6" s="33">
        <f t="shared" si="0"/>
        <v>68</v>
      </c>
      <c r="N6" s="33">
        <f t="shared" si="0"/>
        <v>0</v>
      </c>
      <c r="O6" s="33">
        <f t="shared" si="0"/>
        <v>52</v>
      </c>
      <c r="P6" s="33">
        <f t="shared" si="0"/>
        <v>52</v>
      </c>
      <c r="Q6" s="33">
        <f t="shared" si="0"/>
        <v>22</v>
      </c>
      <c r="R6" s="33">
        <f t="shared" si="0"/>
        <v>6</v>
      </c>
      <c r="S6" s="33">
        <f t="shared" si="0"/>
        <v>0</v>
      </c>
      <c r="T6" s="33">
        <f t="shared" si="0"/>
        <v>4</v>
      </c>
      <c r="U6" s="33">
        <f t="shared" si="0"/>
        <v>0</v>
      </c>
      <c r="V6" s="33">
        <f t="shared" si="0"/>
        <v>0</v>
      </c>
    </row>
    <row r="7" spans="1:22" s="151" customFormat="1" ht="21.75">
      <c r="A7" s="147" t="s">
        <v>19</v>
      </c>
      <c r="B7" s="148" t="s">
        <v>40</v>
      </c>
      <c r="C7" s="171" t="s">
        <v>283</v>
      </c>
      <c r="D7" s="149">
        <v>2</v>
      </c>
      <c r="E7" s="149">
        <v>2</v>
      </c>
      <c r="F7" s="149">
        <v>1</v>
      </c>
      <c r="G7" s="149">
        <v>2</v>
      </c>
      <c r="H7" s="149">
        <v>0</v>
      </c>
      <c r="I7" s="150">
        <f>SUM(I8:I14)</f>
        <v>922</v>
      </c>
      <c r="J7" s="150">
        <f>SUM(J8:J14)</f>
        <v>794</v>
      </c>
      <c r="K7" s="150">
        <f>SUM(K8:K14)</f>
        <v>128</v>
      </c>
      <c r="L7" s="150">
        <f aca="true" t="shared" si="1" ref="L7:V7">SUM(L8:L12)</f>
        <v>28</v>
      </c>
      <c r="M7" s="150">
        <f>SUM(M8:M14)</f>
        <v>52</v>
      </c>
      <c r="N7" s="150">
        <f t="shared" si="1"/>
        <v>0</v>
      </c>
      <c r="O7" s="150">
        <f>SUM(O8:O14)</f>
        <v>40</v>
      </c>
      <c r="P7" s="150">
        <f>SUM(P8:P14)</f>
        <v>42</v>
      </c>
      <c r="Q7" s="150">
        <f>SUM(Q9:Q14)</f>
        <v>10</v>
      </c>
      <c r="R7" s="150">
        <f t="shared" si="1"/>
        <v>0</v>
      </c>
      <c r="S7" s="150">
        <f t="shared" si="1"/>
        <v>0</v>
      </c>
      <c r="T7" s="150">
        <f t="shared" si="1"/>
        <v>4</v>
      </c>
      <c r="U7" s="150">
        <f t="shared" si="1"/>
        <v>0</v>
      </c>
      <c r="V7" s="150">
        <f t="shared" si="1"/>
        <v>0</v>
      </c>
    </row>
    <row r="8" spans="1:22" ht="12.75">
      <c r="A8" s="73" t="s">
        <v>20</v>
      </c>
      <c r="B8" s="74" t="s">
        <v>21</v>
      </c>
      <c r="C8" s="35" t="s">
        <v>280</v>
      </c>
      <c r="D8" s="31"/>
      <c r="E8" s="31">
        <v>4</v>
      </c>
      <c r="F8" s="31"/>
      <c r="G8" s="31">
        <v>4</v>
      </c>
      <c r="H8" s="31"/>
      <c r="I8" s="18">
        <v>60</v>
      </c>
      <c r="J8" s="2">
        <f>I8-K8</f>
        <v>16</v>
      </c>
      <c r="K8" s="2">
        <f>SUM(L8:L14)</f>
        <v>44</v>
      </c>
      <c r="L8" s="2">
        <v>10</v>
      </c>
      <c r="M8" s="3">
        <v>2</v>
      </c>
      <c r="N8" s="3"/>
      <c r="O8" s="10">
        <v>10</v>
      </c>
      <c r="P8" s="10">
        <v>2</v>
      </c>
      <c r="Q8" s="10"/>
      <c r="R8" s="10"/>
      <c r="S8" s="10"/>
      <c r="T8" s="10"/>
      <c r="U8" s="10"/>
      <c r="V8" s="10"/>
    </row>
    <row r="9" spans="1:22" ht="12.75">
      <c r="A9" s="56" t="s">
        <v>22</v>
      </c>
      <c r="B9" s="162" t="s">
        <v>81</v>
      </c>
      <c r="C9" s="172" t="s">
        <v>281</v>
      </c>
      <c r="D9" s="31">
        <v>5</v>
      </c>
      <c r="E9" s="31"/>
      <c r="F9" s="31"/>
      <c r="G9" s="31"/>
      <c r="H9" s="31"/>
      <c r="I9" s="18">
        <v>60</v>
      </c>
      <c r="J9" s="2">
        <f aca="true" t="shared" si="2" ref="J9:J17">I9-K9</f>
        <v>52</v>
      </c>
      <c r="K9" s="2">
        <f aca="true" t="shared" si="3" ref="K9:K17">O9+P9+Q9+R9+S9+T9+U9+V9</f>
        <v>8</v>
      </c>
      <c r="L9" s="2">
        <f aca="true" t="shared" si="4" ref="L9:L14">K9-M9</f>
        <v>6</v>
      </c>
      <c r="M9" s="3">
        <v>2</v>
      </c>
      <c r="N9" s="3"/>
      <c r="O9" s="10"/>
      <c r="P9" s="10">
        <v>8</v>
      </c>
      <c r="Q9" s="10"/>
      <c r="R9" s="10"/>
      <c r="S9" s="10"/>
      <c r="T9" s="10"/>
      <c r="U9" s="10"/>
      <c r="V9" s="10"/>
    </row>
    <row r="10" spans="1:22" ht="12.75">
      <c r="A10" s="73" t="s">
        <v>23</v>
      </c>
      <c r="B10" s="74" t="s">
        <v>17</v>
      </c>
      <c r="C10" s="35" t="s">
        <v>279</v>
      </c>
      <c r="D10" s="31"/>
      <c r="E10" s="31">
        <v>4</v>
      </c>
      <c r="F10" s="31"/>
      <c r="G10" s="31"/>
      <c r="H10" s="31"/>
      <c r="I10" s="18">
        <v>60</v>
      </c>
      <c r="J10" s="2">
        <f t="shared" si="2"/>
        <v>50</v>
      </c>
      <c r="K10" s="2">
        <f t="shared" si="3"/>
        <v>10</v>
      </c>
      <c r="L10" s="2">
        <f t="shared" si="4"/>
        <v>8</v>
      </c>
      <c r="M10" s="3">
        <v>2</v>
      </c>
      <c r="N10" s="3"/>
      <c r="O10" s="10">
        <v>10</v>
      </c>
      <c r="P10" s="10"/>
      <c r="Q10" s="10"/>
      <c r="R10" s="10"/>
      <c r="S10" s="10"/>
      <c r="T10" s="10"/>
      <c r="U10" s="10"/>
      <c r="V10" s="10"/>
    </row>
    <row r="11" spans="1:22" ht="12.75">
      <c r="A11" s="73" t="s">
        <v>24</v>
      </c>
      <c r="B11" s="74" t="s">
        <v>16</v>
      </c>
      <c r="C11" s="35" t="s">
        <v>282</v>
      </c>
      <c r="D11" s="75"/>
      <c r="E11" s="75"/>
      <c r="F11" s="75">
        <v>5</v>
      </c>
      <c r="G11" s="75">
        <v>5</v>
      </c>
      <c r="H11" s="75"/>
      <c r="I11" s="18">
        <v>208</v>
      </c>
      <c r="J11" s="2">
        <f t="shared" si="2"/>
        <v>178</v>
      </c>
      <c r="K11" s="2">
        <f t="shared" si="3"/>
        <v>30</v>
      </c>
      <c r="L11" s="2">
        <f t="shared" si="4"/>
        <v>0</v>
      </c>
      <c r="M11" s="3">
        <v>30</v>
      </c>
      <c r="N11" s="3"/>
      <c r="O11" s="10">
        <v>12</v>
      </c>
      <c r="P11" s="10">
        <v>10</v>
      </c>
      <c r="Q11" s="10">
        <v>8</v>
      </c>
      <c r="R11" s="10"/>
      <c r="S11" s="10"/>
      <c r="T11" s="54"/>
      <c r="U11" s="10"/>
      <c r="V11" s="54"/>
    </row>
    <row r="12" spans="1:22" ht="12.75">
      <c r="A12" s="73" t="s">
        <v>327</v>
      </c>
      <c r="B12" s="74" t="s">
        <v>18</v>
      </c>
      <c r="C12" s="35" t="s">
        <v>281</v>
      </c>
      <c r="D12" s="75">
        <v>8</v>
      </c>
      <c r="E12" s="75"/>
      <c r="F12" s="75"/>
      <c r="G12" s="75"/>
      <c r="H12" s="75"/>
      <c r="I12" s="18">
        <v>344</v>
      </c>
      <c r="J12" s="2">
        <f t="shared" si="2"/>
        <v>340</v>
      </c>
      <c r="K12" s="2">
        <f t="shared" si="3"/>
        <v>4</v>
      </c>
      <c r="L12" s="2">
        <f t="shared" si="4"/>
        <v>4</v>
      </c>
      <c r="M12" s="12">
        <v>0</v>
      </c>
      <c r="N12" s="12"/>
      <c r="O12" s="19"/>
      <c r="P12" s="10"/>
      <c r="Q12" s="10"/>
      <c r="R12" s="10"/>
      <c r="S12" s="10"/>
      <c r="T12" s="54">
        <v>4</v>
      </c>
      <c r="U12" s="10"/>
      <c r="V12" s="54"/>
    </row>
    <row r="13" spans="1:22" ht="12.75">
      <c r="A13" s="56" t="s">
        <v>328</v>
      </c>
      <c r="B13" s="162" t="s">
        <v>306</v>
      </c>
      <c r="C13" s="172" t="s">
        <v>284</v>
      </c>
      <c r="D13" s="34"/>
      <c r="E13" s="34"/>
      <c r="F13" s="34">
        <v>4</v>
      </c>
      <c r="G13" s="34">
        <v>4</v>
      </c>
      <c r="H13" s="34"/>
      <c r="I13" s="17">
        <v>100</v>
      </c>
      <c r="J13" s="2">
        <f>I13-K13</f>
        <v>80</v>
      </c>
      <c r="K13" s="2">
        <f>O13+P13+Q13+R13+S13+T13+U13+V13</f>
        <v>20</v>
      </c>
      <c r="L13" s="2">
        <f t="shared" si="4"/>
        <v>6</v>
      </c>
      <c r="M13" s="22">
        <v>14</v>
      </c>
      <c r="N13" s="22"/>
      <c r="O13" s="22">
        <v>8</v>
      </c>
      <c r="P13" s="22">
        <v>12</v>
      </c>
      <c r="Q13" s="22"/>
      <c r="R13" s="22"/>
      <c r="S13" s="17"/>
      <c r="T13" s="10"/>
      <c r="U13" s="63"/>
      <c r="V13" s="63"/>
    </row>
    <row r="14" spans="1:22" ht="12.75">
      <c r="A14" s="56" t="s">
        <v>331</v>
      </c>
      <c r="B14" s="162" t="s">
        <v>307</v>
      </c>
      <c r="C14" s="172" t="s">
        <v>280</v>
      </c>
      <c r="D14" s="34"/>
      <c r="E14" s="34">
        <v>5</v>
      </c>
      <c r="F14" s="34"/>
      <c r="G14" s="34">
        <v>5</v>
      </c>
      <c r="H14" s="34"/>
      <c r="I14" s="17">
        <v>90</v>
      </c>
      <c r="J14" s="2">
        <f>I14-K14</f>
        <v>78</v>
      </c>
      <c r="K14" s="2">
        <f>O14+P14+Q14+R14+S14+T14+U14+V14</f>
        <v>12</v>
      </c>
      <c r="L14" s="2">
        <f t="shared" si="4"/>
        <v>10</v>
      </c>
      <c r="M14" s="22">
        <v>2</v>
      </c>
      <c r="N14" s="22"/>
      <c r="O14" s="22"/>
      <c r="P14" s="22">
        <v>10</v>
      </c>
      <c r="Q14" s="22">
        <v>2</v>
      </c>
      <c r="R14" s="22"/>
      <c r="S14" s="17"/>
      <c r="T14" s="10"/>
      <c r="U14" s="63"/>
      <c r="V14" s="63"/>
    </row>
    <row r="15" spans="1:22" s="151" customFormat="1" ht="24">
      <c r="A15" s="152" t="s">
        <v>25</v>
      </c>
      <c r="B15" s="183" t="s">
        <v>41</v>
      </c>
      <c r="C15" s="173" t="s">
        <v>286</v>
      </c>
      <c r="D15" s="154">
        <v>1</v>
      </c>
      <c r="E15" s="154">
        <v>0</v>
      </c>
      <c r="F15" s="154">
        <v>1</v>
      </c>
      <c r="G15" s="154">
        <v>1</v>
      </c>
      <c r="H15" s="154">
        <v>0</v>
      </c>
      <c r="I15" s="155">
        <f>SUM(I16:I17)</f>
        <v>186</v>
      </c>
      <c r="J15" s="155">
        <f aca="true" t="shared" si="5" ref="J15:U15">SUM(J16:J17)</f>
        <v>146</v>
      </c>
      <c r="K15" s="155">
        <f t="shared" si="5"/>
        <v>40</v>
      </c>
      <c r="L15" s="155">
        <f t="shared" si="5"/>
        <v>24</v>
      </c>
      <c r="M15" s="155">
        <f t="shared" si="5"/>
        <v>16</v>
      </c>
      <c r="N15" s="155">
        <f t="shared" si="5"/>
        <v>0</v>
      </c>
      <c r="O15" s="155">
        <f t="shared" si="5"/>
        <v>12</v>
      </c>
      <c r="P15" s="155">
        <f t="shared" si="5"/>
        <v>10</v>
      </c>
      <c r="Q15" s="155">
        <f t="shared" si="5"/>
        <v>12</v>
      </c>
      <c r="R15" s="155">
        <f t="shared" si="5"/>
        <v>6</v>
      </c>
      <c r="S15" s="155">
        <f t="shared" si="5"/>
        <v>0</v>
      </c>
      <c r="T15" s="155">
        <f t="shared" si="5"/>
        <v>0</v>
      </c>
      <c r="U15" s="155">
        <f t="shared" si="5"/>
        <v>0</v>
      </c>
      <c r="V15" s="156">
        <f>SUM(V16:V17)</f>
        <v>0</v>
      </c>
    </row>
    <row r="16" spans="1:22" ht="12.75">
      <c r="A16" s="56" t="s">
        <v>26</v>
      </c>
      <c r="B16" s="162" t="s">
        <v>112</v>
      </c>
      <c r="C16" s="172" t="s">
        <v>284</v>
      </c>
      <c r="D16" s="32"/>
      <c r="E16" s="32"/>
      <c r="F16" s="32">
        <v>4</v>
      </c>
      <c r="G16" s="32">
        <v>4</v>
      </c>
      <c r="H16" s="32"/>
      <c r="I16" s="18">
        <v>80</v>
      </c>
      <c r="J16" s="2">
        <f t="shared" si="2"/>
        <v>58</v>
      </c>
      <c r="K16" s="2">
        <f t="shared" si="3"/>
        <v>22</v>
      </c>
      <c r="L16" s="2">
        <f>K16-M16</f>
        <v>12</v>
      </c>
      <c r="M16" s="3">
        <v>10</v>
      </c>
      <c r="N16" s="3"/>
      <c r="O16" s="10">
        <v>12</v>
      </c>
      <c r="P16" s="10">
        <v>10</v>
      </c>
      <c r="Q16" s="10"/>
      <c r="R16" s="10"/>
      <c r="S16" s="10"/>
      <c r="T16" s="10"/>
      <c r="U16" s="10"/>
      <c r="V16" s="10"/>
    </row>
    <row r="17" spans="1:22" ht="24">
      <c r="A17" s="56" t="s">
        <v>34</v>
      </c>
      <c r="B17" s="163" t="s">
        <v>113</v>
      </c>
      <c r="C17" s="174" t="s">
        <v>285</v>
      </c>
      <c r="D17" s="32">
        <v>6</v>
      </c>
      <c r="E17" s="32"/>
      <c r="F17" s="32"/>
      <c r="G17" s="32"/>
      <c r="H17" s="32"/>
      <c r="I17" s="18">
        <v>106</v>
      </c>
      <c r="J17" s="2">
        <f t="shared" si="2"/>
        <v>88</v>
      </c>
      <c r="K17" s="2">
        <f t="shared" si="3"/>
        <v>18</v>
      </c>
      <c r="L17" s="2">
        <f>K17-M17</f>
        <v>12</v>
      </c>
      <c r="M17" s="3">
        <v>6</v>
      </c>
      <c r="N17" s="3"/>
      <c r="O17" s="10"/>
      <c r="P17" s="10"/>
      <c r="Q17" s="10">
        <v>12</v>
      </c>
      <c r="R17" s="10">
        <v>6</v>
      </c>
      <c r="S17" s="10"/>
      <c r="T17" s="10"/>
      <c r="U17" s="10"/>
      <c r="V17" s="10"/>
    </row>
    <row r="18" spans="1:22" ht="12.75">
      <c r="A18" s="76" t="s">
        <v>42</v>
      </c>
      <c r="B18" s="77" t="s">
        <v>261</v>
      </c>
      <c r="C18" s="175" t="s">
        <v>299</v>
      </c>
      <c r="D18" s="33">
        <f>D19+D39</f>
        <v>15</v>
      </c>
      <c r="E18" s="33">
        <f>E19+E39</f>
        <v>10</v>
      </c>
      <c r="F18" s="33" t="s">
        <v>297</v>
      </c>
      <c r="G18" s="33">
        <f aca="true" t="shared" si="6" ref="G18:V18">G19+G39</f>
        <v>10</v>
      </c>
      <c r="H18" s="33">
        <f t="shared" si="6"/>
        <v>3</v>
      </c>
      <c r="I18" s="24">
        <f t="shared" si="6"/>
        <v>3536</v>
      </c>
      <c r="J18" s="24">
        <f t="shared" si="6"/>
        <v>3052</v>
      </c>
      <c r="K18" s="24">
        <f t="shared" si="6"/>
        <v>484</v>
      </c>
      <c r="L18" s="24">
        <f t="shared" si="6"/>
        <v>376</v>
      </c>
      <c r="M18" s="24">
        <f t="shared" si="6"/>
        <v>108</v>
      </c>
      <c r="N18" s="24">
        <f t="shared" si="6"/>
        <v>60</v>
      </c>
      <c r="O18" s="24">
        <f t="shared" si="6"/>
        <v>18</v>
      </c>
      <c r="P18" s="24">
        <f t="shared" si="6"/>
        <v>38</v>
      </c>
      <c r="Q18" s="24">
        <f t="shared" si="6"/>
        <v>38</v>
      </c>
      <c r="R18" s="24">
        <f t="shared" si="6"/>
        <v>94</v>
      </c>
      <c r="S18" s="24">
        <f t="shared" si="6"/>
        <v>96</v>
      </c>
      <c r="T18" s="24">
        <f t="shared" si="6"/>
        <v>60</v>
      </c>
      <c r="U18" s="24">
        <f t="shared" si="6"/>
        <v>84</v>
      </c>
      <c r="V18" s="24">
        <f t="shared" si="6"/>
        <v>56</v>
      </c>
    </row>
    <row r="19" spans="1:22" s="151" customFormat="1" ht="12.75">
      <c r="A19" s="152" t="s">
        <v>43</v>
      </c>
      <c r="B19" s="153" t="s">
        <v>27</v>
      </c>
      <c r="C19" s="173" t="s">
        <v>298</v>
      </c>
      <c r="D19" s="154">
        <v>14</v>
      </c>
      <c r="E19" s="154">
        <v>5</v>
      </c>
      <c r="F19" s="154">
        <v>7</v>
      </c>
      <c r="G19" s="154">
        <v>5</v>
      </c>
      <c r="H19" s="154">
        <v>1</v>
      </c>
      <c r="I19" s="155">
        <f>SUM(I20:I38)</f>
        <v>1772</v>
      </c>
      <c r="J19" s="155">
        <f aca="true" t="shared" si="7" ref="J19:U19">SUM(J20:J38)</f>
        <v>1494</v>
      </c>
      <c r="K19" s="155">
        <f>SUM(K20:K38)</f>
        <v>278</v>
      </c>
      <c r="L19" s="155">
        <f>SUM(L20:L38)</f>
        <v>216</v>
      </c>
      <c r="M19" s="155">
        <f t="shared" si="7"/>
        <v>62</v>
      </c>
      <c r="N19" s="155">
        <f t="shared" si="7"/>
        <v>20</v>
      </c>
      <c r="O19" s="155">
        <f t="shared" si="7"/>
        <v>18</v>
      </c>
      <c r="P19" s="155">
        <f t="shared" si="7"/>
        <v>12</v>
      </c>
      <c r="Q19" s="155">
        <f t="shared" si="7"/>
        <v>26</v>
      </c>
      <c r="R19" s="155">
        <f t="shared" si="7"/>
        <v>48</v>
      </c>
      <c r="S19" s="155">
        <f t="shared" si="7"/>
        <v>32</v>
      </c>
      <c r="T19" s="155">
        <f t="shared" si="7"/>
        <v>30</v>
      </c>
      <c r="U19" s="155">
        <f t="shared" si="7"/>
        <v>56</v>
      </c>
      <c r="V19" s="155">
        <f>SUM(V20:V38)</f>
        <v>56</v>
      </c>
    </row>
    <row r="20" spans="1:22" ht="12.75">
      <c r="A20" s="56" t="s">
        <v>44</v>
      </c>
      <c r="B20" s="162" t="s">
        <v>114</v>
      </c>
      <c r="C20" s="172" t="s">
        <v>287</v>
      </c>
      <c r="D20" s="34">
        <v>6.7</v>
      </c>
      <c r="E20" s="34">
        <v>8</v>
      </c>
      <c r="F20" s="34">
        <v>9</v>
      </c>
      <c r="G20" s="34">
        <v>7</v>
      </c>
      <c r="H20" s="34">
        <v>9</v>
      </c>
      <c r="I20" s="18">
        <v>166</v>
      </c>
      <c r="J20" s="2">
        <f aca="true" t="shared" si="8" ref="J20:J38">I20-K20</f>
        <v>110</v>
      </c>
      <c r="K20" s="2">
        <f aca="true" t="shared" si="9" ref="K20:K38">O20+P20+Q20+R20+S20+T20+U20+V20</f>
        <v>56</v>
      </c>
      <c r="L20" s="2">
        <f aca="true" t="shared" si="10" ref="L20:L37">K20-M20</f>
        <v>46</v>
      </c>
      <c r="M20" s="26">
        <v>10</v>
      </c>
      <c r="N20" s="3">
        <v>20</v>
      </c>
      <c r="O20" s="25"/>
      <c r="P20" s="25">
        <v>6</v>
      </c>
      <c r="Q20" s="25">
        <v>6</v>
      </c>
      <c r="R20" s="25">
        <v>6</v>
      </c>
      <c r="S20" s="10">
        <v>18</v>
      </c>
      <c r="T20" s="10">
        <v>10</v>
      </c>
      <c r="U20" s="10">
        <v>10</v>
      </c>
      <c r="V20" s="10"/>
    </row>
    <row r="21" spans="1:22" ht="12.75">
      <c r="A21" s="56" t="s">
        <v>45</v>
      </c>
      <c r="B21" s="162" t="s">
        <v>115</v>
      </c>
      <c r="C21" s="172" t="s">
        <v>288</v>
      </c>
      <c r="D21" s="34">
        <v>6</v>
      </c>
      <c r="E21" s="34">
        <v>7</v>
      </c>
      <c r="F21" s="34">
        <v>8</v>
      </c>
      <c r="G21" s="34">
        <v>6</v>
      </c>
      <c r="H21" s="34"/>
      <c r="I21" s="18">
        <v>128</v>
      </c>
      <c r="J21" s="2">
        <f t="shared" si="8"/>
        <v>90</v>
      </c>
      <c r="K21" s="2">
        <f t="shared" si="9"/>
        <v>38</v>
      </c>
      <c r="L21" s="2">
        <f t="shared" si="10"/>
        <v>28</v>
      </c>
      <c r="M21" s="26">
        <v>10</v>
      </c>
      <c r="N21" s="3"/>
      <c r="O21" s="25"/>
      <c r="P21" s="25">
        <v>6</v>
      </c>
      <c r="Q21" s="25">
        <v>6</v>
      </c>
      <c r="R21" s="25">
        <v>8</v>
      </c>
      <c r="S21" s="10">
        <v>10</v>
      </c>
      <c r="T21" s="10">
        <v>8</v>
      </c>
      <c r="U21" s="10"/>
      <c r="V21" s="10"/>
    </row>
    <row r="22" spans="1:22" ht="12.75">
      <c r="A22" s="56" t="s">
        <v>46</v>
      </c>
      <c r="B22" s="162" t="s">
        <v>116</v>
      </c>
      <c r="C22" s="172" t="s">
        <v>280</v>
      </c>
      <c r="D22" s="34"/>
      <c r="E22" s="34">
        <v>6</v>
      </c>
      <c r="F22" s="34"/>
      <c r="G22" s="34">
        <v>6</v>
      </c>
      <c r="H22" s="34"/>
      <c r="I22" s="18">
        <v>60</v>
      </c>
      <c r="J22" s="2">
        <f t="shared" si="8"/>
        <v>48</v>
      </c>
      <c r="K22" s="2">
        <f t="shared" si="9"/>
        <v>12</v>
      </c>
      <c r="L22" s="2">
        <f t="shared" si="10"/>
        <v>10</v>
      </c>
      <c r="M22" s="26">
        <v>2</v>
      </c>
      <c r="N22" s="3"/>
      <c r="O22" s="25"/>
      <c r="P22" s="25"/>
      <c r="Q22" s="25">
        <v>4</v>
      </c>
      <c r="R22" s="25">
        <v>8</v>
      </c>
      <c r="S22" s="10"/>
      <c r="T22" s="10"/>
      <c r="U22" s="10"/>
      <c r="V22" s="10"/>
    </row>
    <row r="23" spans="1:22" ht="24">
      <c r="A23" s="56" t="s">
        <v>47</v>
      </c>
      <c r="B23" s="163" t="s">
        <v>85</v>
      </c>
      <c r="C23" s="174" t="s">
        <v>281</v>
      </c>
      <c r="D23" s="34">
        <v>10</v>
      </c>
      <c r="E23" s="34"/>
      <c r="F23" s="34"/>
      <c r="G23" s="34"/>
      <c r="H23" s="34"/>
      <c r="I23" s="18">
        <v>66</v>
      </c>
      <c r="J23" s="2">
        <f t="shared" si="8"/>
        <v>54</v>
      </c>
      <c r="K23" s="2">
        <f t="shared" si="9"/>
        <v>12</v>
      </c>
      <c r="L23" s="2">
        <v>8</v>
      </c>
      <c r="M23" s="127">
        <v>4</v>
      </c>
      <c r="N23" s="3"/>
      <c r="O23" s="25"/>
      <c r="P23" s="25"/>
      <c r="Q23" s="25"/>
      <c r="R23" s="25"/>
      <c r="S23" s="10"/>
      <c r="T23" s="10"/>
      <c r="U23" s="10">
        <v>12</v>
      </c>
      <c r="V23" s="10"/>
    </row>
    <row r="24" spans="1:22" ht="12.75">
      <c r="A24" s="56" t="s">
        <v>48</v>
      </c>
      <c r="B24" s="162" t="s">
        <v>117</v>
      </c>
      <c r="C24" s="172" t="s">
        <v>289</v>
      </c>
      <c r="D24" s="34"/>
      <c r="E24" s="34"/>
      <c r="F24" s="34">
        <v>6</v>
      </c>
      <c r="G24" s="34"/>
      <c r="H24" s="34"/>
      <c r="I24" s="18">
        <v>54</v>
      </c>
      <c r="J24" s="2">
        <f t="shared" si="8"/>
        <v>44</v>
      </c>
      <c r="K24" s="2">
        <f t="shared" si="9"/>
        <v>10</v>
      </c>
      <c r="L24" s="2">
        <f t="shared" si="10"/>
        <v>10</v>
      </c>
      <c r="M24" s="26">
        <v>0</v>
      </c>
      <c r="N24" s="3"/>
      <c r="O24" s="25"/>
      <c r="P24" s="25"/>
      <c r="Q24" s="25">
        <v>10</v>
      </c>
      <c r="R24" s="25"/>
      <c r="S24" s="10"/>
      <c r="T24" s="10"/>
      <c r="U24" s="10"/>
      <c r="V24" s="10"/>
    </row>
    <row r="25" spans="1:22" ht="12.75">
      <c r="A25" s="143" t="s">
        <v>49</v>
      </c>
      <c r="B25" s="164" t="s">
        <v>28</v>
      </c>
      <c r="C25" s="172" t="s">
        <v>279</v>
      </c>
      <c r="D25" s="144"/>
      <c r="E25" s="144">
        <v>6</v>
      </c>
      <c r="F25" s="144"/>
      <c r="G25" s="144"/>
      <c r="H25" s="144"/>
      <c r="I25" s="28">
        <v>84</v>
      </c>
      <c r="J25" s="11">
        <f t="shared" si="8"/>
        <v>76</v>
      </c>
      <c r="K25" s="11">
        <f t="shared" si="9"/>
        <v>8</v>
      </c>
      <c r="L25" s="11">
        <f t="shared" si="10"/>
        <v>6</v>
      </c>
      <c r="M25" s="29">
        <v>2</v>
      </c>
      <c r="N25" s="12"/>
      <c r="O25" s="72"/>
      <c r="P25" s="72"/>
      <c r="Q25" s="72"/>
      <c r="R25" s="72">
        <v>8</v>
      </c>
      <c r="S25" s="19"/>
      <c r="T25" s="19"/>
      <c r="U25" s="19"/>
      <c r="V25" s="19"/>
    </row>
    <row r="26" spans="1:22" ht="12.75">
      <c r="A26" s="56" t="s">
        <v>265</v>
      </c>
      <c r="B26" s="162" t="s">
        <v>305</v>
      </c>
      <c r="C26" s="172" t="s">
        <v>285</v>
      </c>
      <c r="D26" s="34">
        <v>7</v>
      </c>
      <c r="E26" s="34"/>
      <c r="F26" s="34"/>
      <c r="G26" s="34"/>
      <c r="H26" s="34"/>
      <c r="I26" s="17">
        <v>72</v>
      </c>
      <c r="J26" s="2">
        <f t="shared" si="8"/>
        <v>60</v>
      </c>
      <c r="K26" s="2">
        <f t="shared" si="9"/>
        <v>12</v>
      </c>
      <c r="L26" s="2">
        <f t="shared" si="10"/>
        <v>12</v>
      </c>
      <c r="M26" s="22">
        <v>0</v>
      </c>
      <c r="N26" s="22"/>
      <c r="O26" s="22"/>
      <c r="P26" s="22"/>
      <c r="Q26" s="22"/>
      <c r="R26" s="22">
        <v>8</v>
      </c>
      <c r="S26" s="17">
        <v>4</v>
      </c>
      <c r="T26" s="10"/>
      <c r="U26" s="63"/>
      <c r="V26" s="63"/>
    </row>
    <row r="27" spans="1:22" ht="12.75">
      <c r="A27" s="56" t="s">
        <v>266</v>
      </c>
      <c r="B27" s="162" t="s">
        <v>321</v>
      </c>
      <c r="C27" s="172" t="s">
        <v>281</v>
      </c>
      <c r="D27" s="34">
        <v>8</v>
      </c>
      <c r="E27" s="34"/>
      <c r="F27" s="34"/>
      <c r="G27" s="34"/>
      <c r="H27" s="34"/>
      <c r="I27" s="17">
        <v>70</v>
      </c>
      <c r="J27" s="2">
        <f t="shared" si="8"/>
        <v>58</v>
      </c>
      <c r="K27" s="2">
        <f t="shared" si="9"/>
        <v>12</v>
      </c>
      <c r="L27" s="2">
        <v>8</v>
      </c>
      <c r="M27" s="22">
        <v>4</v>
      </c>
      <c r="N27" s="22"/>
      <c r="O27" s="22"/>
      <c r="P27" s="22"/>
      <c r="Q27" s="22"/>
      <c r="R27" s="22"/>
      <c r="S27" s="17"/>
      <c r="T27" s="10"/>
      <c r="U27" s="63"/>
      <c r="V27" s="63">
        <v>12</v>
      </c>
    </row>
    <row r="28" spans="1:22" ht="12.75">
      <c r="A28" s="57" t="s">
        <v>267</v>
      </c>
      <c r="B28" s="165" t="s">
        <v>308</v>
      </c>
      <c r="C28" s="176" t="s">
        <v>281</v>
      </c>
      <c r="D28" s="34">
        <v>10</v>
      </c>
      <c r="E28" s="34"/>
      <c r="F28" s="34"/>
      <c r="G28" s="34"/>
      <c r="H28" s="34"/>
      <c r="I28" s="17">
        <v>100</v>
      </c>
      <c r="J28" s="2">
        <f t="shared" si="8"/>
        <v>88</v>
      </c>
      <c r="K28" s="2">
        <f t="shared" si="9"/>
        <v>12</v>
      </c>
      <c r="L28" s="2">
        <f t="shared" si="10"/>
        <v>10</v>
      </c>
      <c r="M28" s="22">
        <v>2</v>
      </c>
      <c r="N28" s="22"/>
      <c r="O28" s="22"/>
      <c r="P28" s="22"/>
      <c r="Q28" s="22"/>
      <c r="R28" s="22"/>
      <c r="S28" s="27"/>
      <c r="T28" s="27"/>
      <c r="U28" s="27">
        <v>12</v>
      </c>
      <c r="V28" s="27"/>
    </row>
    <row r="29" spans="1:22" ht="12.75">
      <c r="A29" s="57" t="s">
        <v>268</v>
      </c>
      <c r="B29" s="165" t="s">
        <v>309</v>
      </c>
      <c r="C29" s="176" t="s">
        <v>281</v>
      </c>
      <c r="D29" s="34">
        <v>4</v>
      </c>
      <c r="E29" s="34"/>
      <c r="F29" s="34"/>
      <c r="G29" s="34"/>
      <c r="H29" s="34"/>
      <c r="I29" s="17">
        <v>92</v>
      </c>
      <c r="J29" s="2">
        <f t="shared" si="8"/>
        <v>80</v>
      </c>
      <c r="K29" s="2">
        <f t="shared" si="9"/>
        <v>12</v>
      </c>
      <c r="L29" s="2">
        <f t="shared" si="10"/>
        <v>10</v>
      </c>
      <c r="M29" s="22">
        <v>2</v>
      </c>
      <c r="N29" s="22"/>
      <c r="O29" s="22">
        <v>12</v>
      </c>
      <c r="P29" s="22"/>
      <c r="Q29" s="22"/>
      <c r="R29" s="22"/>
      <c r="S29" s="27"/>
      <c r="T29" s="27"/>
      <c r="U29" s="27"/>
      <c r="V29" s="27"/>
    </row>
    <row r="30" spans="1:22" ht="12.75">
      <c r="A30" s="57" t="s">
        <v>269</v>
      </c>
      <c r="B30" s="166" t="s">
        <v>310</v>
      </c>
      <c r="C30" s="177" t="s">
        <v>281</v>
      </c>
      <c r="D30" s="34">
        <v>7</v>
      </c>
      <c r="E30" s="34"/>
      <c r="F30" s="34"/>
      <c r="G30" s="34"/>
      <c r="H30" s="34"/>
      <c r="I30" s="17">
        <v>96</v>
      </c>
      <c r="J30" s="2">
        <f t="shared" si="8"/>
        <v>86</v>
      </c>
      <c r="K30" s="2">
        <f t="shared" si="9"/>
        <v>10</v>
      </c>
      <c r="L30" s="2">
        <f t="shared" si="10"/>
        <v>6</v>
      </c>
      <c r="M30" s="22">
        <v>4</v>
      </c>
      <c r="N30" s="22"/>
      <c r="O30" s="22"/>
      <c r="P30" s="22"/>
      <c r="Q30" s="22"/>
      <c r="R30" s="22">
        <v>10</v>
      </c>
      <c r="S30" s="27"/>
      <c r="T30" s="27"/>
      <c r="U30" s="27"/>
      <c r="V30" s="27"/>
    </row>
    <row r="31" spans="1:22" ht="12.75">
      <c r="A31" s="57" t="s">
        <v>270</v>
      </c>
      <c r="B31" s="165" t="s">
        <v>311</v>
      </c>
      <c r="C31" s="176" t="s">
        <v>281</v>
      </c>
      <c r="D31" s="34">
        <v>4</v>
      </c>
      <c r="E31" s="34"/>
      <c r="F31" s="34"/>
      <c r="G31" s="34"/>
      <c r="H31" s="34"/>
      <c r="I31" s="17">
        <v>72</v>
      </c>
      <c r="J31" s="2">
        <f t="shared" si="8"/>
        <v>66</v>
      </c>
      <c r="K31" s="2">
        <f t="shared" si="9"/>
        <v>6</v>
      </c>
      <c r="L31" s="2">
        <v>2</v>
      </c>
      <c r="M31" s="22">
        <v>4</v>
      </c>
      <c r="N31" s="22"/>
      <c r="O31" s="22">
        <v>6</v>
      </c>
      <c r="P31" s="22"/>
      <c r="Q31" s="22"/>
      <c r="R31" s="22"/>
      <c r="S31" s="10"/>
      <c r="T31" s="10"/>
      <c r="U31" s="10"/>
      <c r="V31" s="10"/>
    </row>
    <row r="32" spans="1:22" ht="12.75">
      <c r="A32" s="57" t="s">
        <v>271</v>
      </c>
      <c r="B32" s="162" t="s">
        <v>312</v>
      </c>
      <c r="C32" s="172" t="s">
        <v>289</v>
      </c>
      <c r="D32" s="34"/>
      <c r="E32" s="34"/>
      <c r="F32" s="34">
        <v>10</v>
      </c>
      <c r="G32" s="34"/>
      <c r="H32" s="34"/>
      <c r="I32" s="17">
        <v>100</v>
      </c>
      <c r="J32" s="2">
        <f t="shared" si="8"/>
        <v>90</v>
      </c>
      <c r="K32" s="2">
        <f t="shared" si="9"/>
        <v>10</v>
      </c>
      <c r="L32" s="2">
        <f t="shared" si="10"/>
        <v>6</v>
      </c>
      <c r="M32" s="22">
        <v>4</v>
      </c>
      <c r="N32" s="22"/>
      <c r="O32" s="22"/>
      <c r="P32" s="22"/>
      <c r="Q32" s="22"/>
      <c r="R32" s="22"/>
      <c r="S32" s="10"/>
      <c r="T32" s="10"/>
      <c r="U32" s="10"/>
      <c r="V32" s="10">
        <v>10</v>
      </c>
    </row>
    <row r="33" spans="1:22" ht="12.75">
      <c r="A33" s="57" t="s">
        <v>272</v>
      </c>
      <c r="B33" s="162" t="s">
        <v>313</v>
      </c>
      <c r="C33" s="172" t="s">
        <v>281</v>
      </c>
      <c r="D33" s="34">
        <v>10</v>
      </c>
      <c r="E33" s="34"/>
      <c r="F33" s="34"/>
      <c r="G33" s="34"/>
      <c r="H33" s="34"/>
      <c r="I33" s="17">
        <v>96</v>
      </c>
      <c r="J33" s="2">
        <f t="shared" si="8"/>
        <v>88</v>
      </c>
      <c r="K33" s="2">
        <f t="shared" si="9"/>
        <v>8</v>
      </c>
      <c r="L33" s="2">
        <f t="shared" si="10"/>
        <v>6</v>
      </c>
      <c r="M33" s="22">
        <v>2</v>
      </c>
      <c r="N33" s="22"/>
      <c r="O33" s="22"/>
      <c r="P33" s="22"/>
      <c r="Q33" s="22"/>
      <c r="R33" s="22"/>
      <c r="S33" s="10"/>
      <c r="T33" s="10"/>
      <c r="U33" s="10"/>
      <c r="V33" s="10">
        <v>8</v>
      </c>
    </row>
    <row r="34" spans="1:22" ht="12.75">
      <c r="A34" s="57" t="s">
        <v>273</v>
      </c>
      <c r="B34" s="162" t="s">
        <v>314</v>
      </c>
      <c r="C34" s="172" t="s">
        <v>289</v>
      </c>
      <c r="D34" s="34"/>
      <c r="E34" s="34"/>
      <c r="F34" s="34">
        <v>10</v>
      </c>
      <c r="G34" s="34"/>
      <c r="H34" s="34"/>
      <c r="I34" s="17">
        <v>90</v>
      </c>
      <c r="J34" s="2">
        <f t="shared" si="8"/>
        <v>78</v>
      </c>
      <c r="K34" s="2">
        <f t="shared" si="9"/>
        <v>12</v>
      </c>
      <c r="L34" s="2">
        <f t="shared" si="10"/>
        <v>10</v>
      </c>
      <c r="M34" s="22">
        <v>2</v>
      </c>
      <c r="N34" s="22"/>
      <c r="O34" s="22"/>
      <c r="P34" s="22"/>
      <c r="Q34" s="22"/>
      <c r="R34" s="22"/>
      <c r="S34" s="22"/>
      <c r="T34" s="22">
        <v>12</v>
      </c>
      <c r="U34" s="22"/>
      <c r="V34" s="22"/>
    </row>
    <row r="35" spans="1:22" ht="12.75">
      <c r="A35" s="57" t="s">
        <v>274</v>
      </c>
      <c r="B35" s="162" t="s">
        <v>315</v>
      </c>
      <c r="C35" s="172" t="s">
        <v>284</v>
      </c>
      <c r="D35" s="34"/>
      <c r="E35" s="34"/>
      <c r="F35" s="34">
        <v>10</v>
      </c>
      <c r="G35" s="34"/>
      <c r="H35" s="34"/>
      <c r="I35" s="17">
        <v>128</v>
      </c>
      <c r="J35" s="2">
        <f t="shared" si="8"/>
        <v>116</v>
      </c>
      <c r="K35" s="2">
        <f t="shared" si="9"/>
        <v>12</v>
      </c>
      <c r="L35" s="2">
        <f t="shared" si="10"/>
        <v>10</v>
      </c>
      <c r="M35" s="22">
        <v>2</v>
      </c>
      <c r="N35" s="22"/>
      <c r="O35" s="22"/>
      <c r="P35" s="22"/>
      <c r="Q35" s="22"/>
      <c r="R35" s="22"/>
      <c r="S35" s="22"/>
      <c r="T35" s="22"/>
      <c r="U35" s="22">
        <v>8</v>
      </c>
      <c r="V35" s="22">
        <v>4</v>
      </c>
    </row>
    <row r="36" spans="1:22" ht="12.75">
      <c r="A36" s="57" t="s">
        <v>275</v>
      </c>
      <c r="B36" s="162" t="s">
        <v>316</v>
      </c>
      <c r="C36" s="172" t="s">
        <v>281</v>
      </c>
      <c r="D36" s="34">
        <v>10</v>
      </c>
      <c r="E36" s="34"/>
      <c r="F36" s="34"/>
      <c r="G36" s="34"/>
      <c r="H36" s="34"/>
      <c r="I36" s="17">
        <v>96</v>
      </c>
      <c r="J36" s="2">
        <f t="shared" si="8"/>
        <v>88</v>
      </c>
      <c r="K36" s="2">
        <f t="shared" si="9"/>
        <v>8</v>
      </c>
      <c r="L36" s="2">
        <f t="shared" si="10"/>
        <v>6</v>
      </c>
      <c r="M36" s="22">
        <v>2</v>
      </c>
      <c r="N36" s="22"/>
      <c r="O36" s="22"/>
      <c r="P36" s="22"/>
      <c r="Q36" s="22"/>
      <c r="R36" s="22"/>
      <c r="S36" s="22"/>
      <c r="T36" s="22"/>
      <c r="U36" s="22"/>
      <c r="V36" s="22">
        <v>8</v>
      </c>
    </row>
    <row r="37" spans="1:22" ht="12.75">
      <c r="A37" s="57" t="s">
        <v>276</v>
      </c>
      <c r="B37" s="162" t="s">
        <v>317</v>
      </c>
      <c r="C37" s="172" t="s">
        <v>285</v>
      </c>
      <c r="D37" s="34">
        <v>10</v>
      </c>
      <c r="E37" s="34"/>
      <c r="F37" s="34"/>
      <c r="G37" s="34"/>
      <c r="H37" s="34"/>
      <c r="I37" s="17">
        <v>102</v>
      </c>
      <c r="J37" s="2">
        <f t="shared" si="8"/>
        <v>90</v>
      </c>
      <c r="K37" s="2">
        <f t="shared" si="9"/>
        <v>12</v>
      </c>
      <c r="L37" s="2">
        <f t="shared" si="10"/>
        <v>10</v>
      </c>
      <c r="M37" s="27">
        <v>2</v>
      </c>
      <c r="N37" s="27"/>
      <c r="O37" s="27"/>
      <c r="P37" s="27"/>
      <c r="Q37" s="27"/>
      <c r="R37" s="27"/>
      <c r="S37" s="22"/>
      <c r="T37" s="22"/>
      <c r="U37" s="22">
        <v>8</v>
      </c>
      <c r="V37" s="22">
        <v>4</v>
      </c>
    </row>
    <row r="38" spans="1:22" ht="15" customHeight="1">
      <c r="A38" s="57" t="s">
        <v>277</v>
      </c>
      <c r="B38" s="162" t="s">
        <v>318</v>
      </c>
      <c r="C38" s="172" t="s">
        <v>285</v>
      </c>
      <c r="D38" s="34">
        <v>10</v>
      </c>
      <c r="E38" s="34"/>
      <c r="F38" s="34"/>
      <c r="G38" s="34"/>
      <c r="H38" s="34"/>
      <c r="I38" s="17">
        <v>100</v>
      </c>
      <c r="J38" s="2">
        <f t="shared" si="8"/>
        <v>84</v>
      </c>
      <c r="K38" s="2">
        <f t="shared" si="9"/>
        <v>16</v>
      </c>
      <c r="L38" s="2">
        <v>12</v>
      </c>
      <c r="M38" s="140">
        <v>4</v>
      </c>
      <c r="N38" s="140"/>
      <c r="O38" s="140"/>
      <c r="P38" s="140"/>
      <c r="Q38" s="140"/>
      <c r="R38" s="140"/>
      <c r="S38" s="140"/>
      <c r="T38" s="140"/>
      <c r="U38" s="140">
        <v>6</v>
      </c>
      <c r="V38" s="140">
        <v>10</v>
      </c>
    </row>
    <row r="39" spans="1:22" s="151" customFormat="1" ht="12.75">
      <c r="A39" s="157" t="s">
        <v>50</v>
      </c>
      <c r="B39" s="158" t="s">
        <v>51</v>
      </c>
      <c r="C39" s="173" t="s">
        <v>294</v>
      </c>
      <c r="D39" s="159">
        <v>1</v>
      </c>
      <c r="E39" s="159">
        <v>5</v>
      </c>
      <c r="F39" s="159" t="s">
        <v>296</v>
      </c>
      <c r="G39" s="159">
        <v>5</v>
      </c>
      <c r="H39" s="159">
        <v>2</v>
      </c>
      <c r="I39" s="160">
        <f>I40+I45+I54+I60+I63</f>
        <v>1764</v>
      </c>
      <c r="J39" s="159">
        <f aca="true" t="shared" si="11" ref="J39:V39">J40+J45+J54+J60+J63</f>
        <v>1558</v>
      </c>
      <c r="K39" s="159">
        <f t="shared" si="11"/>
        <v>206</v>
      </c>
      <c r="L39" s="159">
        <f t="shared" si="11"/>
        <v>160</v>
      </c>
      <c r="M39" s="159">
        <f t="shared" si="11"/>
        <v>46</v>
      </c>
      <c r="N39" s="159">
        <f t="shared" si="11"/>
        <v>40</v>
      </c>
      <c r="O39" s="159">
        <f t="shared" si="11"/>
        <v>0</v>
      </c>
      <c r="P39" s="159">
        <f t="shared" si="11"/>
        <v>26</v>
      </c>
      <c r="Q39" s="159">
        <f t="shared" si="11"/>
        <v>12</v>
      </c>
      <c r="R39" s="159">
        <f t="shared" si="11"/>
        <v>46</v>
      </c>
      <c r="S39" s="159">
        <f t="shared" si="11"/>
        <v>64</v>
      </c>
      <c r="T39" s="159">
        <f t="shared" si="11"/>
        <v>30</v>
      </c>
      <c r="U39" s="159">
        <f t="shared" si="11"/>
        <v>28</v>
      </c>
      <c r="V39" s="159">
        <f t="shared" si="11"/>
        <v>0</v>
      </c>
    </row>
    <row r="40" spans="1:22" s="146" customFormat="1" ht="36">
      <c r="A40" s="184" t="s">
        <v>52</v>
      </c>
      <c r="B40" s="185" t="s">
        <v>118</v>
      </c>
      <c r="C40" s="186" t="s">
        <v>290</v>
      </c>
      <c r="D40" s="187"/>
      <c r="E40" s="187"/>
      <c r="F40" s="187">
        <v>5</v>
      </c>
      <c r="G40" s="187"/>
      <c r="H40" s="187"/>
      <c r="I40" s="145">
        <f>SUM(I41:I43)</f>
        <v>326</v>
      </c>
      <c r="J40" s="145">
        <f aca="true" t="shared" si="12" ref="J40:V40">SUM(J41:J43)</f>
        <v>300</v>
      </c>
      <c r="K40" s="145">
        <f t="shared" si="12"/>
        <v>26</v>
      </c>
      <c r="L40" s="145">
        <f t="shared" si="12"/>
        <v>18</v>
      </c>
      <c r="M40" s="145">
        <f t="shared" si="12"/>
        <v>8</v>
      </c>
      <c r="N40" s="145">
        <f t="shared" si="12"/>
        <v>0</v>
      </c>
      <c r="O40" s="145">
        <f t="shared" si="12"/>
        <v>0</v>
      </c>
      <c r="P40" s="145">
        <f t="shared" si="12"/>
        <v>26</v>
      </c>
      <c r="Q40" s="145">
        <f t="shared" si="12"/>
        <v>0</v>
      </c>
      <c r="R40" s="145">
        <f t="shared" si="12"/>
        <v>0</v>
      </c>
      <c r="S40" s="145">
        <f t="shared" si="12"/>
        <v>0</v>
      </c>
      <c r="T40" s="145">
        <f t="shared" si="12"/>
        <v>0</v>
      </c>
      <c r="U40" s="145">
        <f t="shared" si="12"/>
        <v>0</v>
      </c>
      <c r="V40" s="145">
        <f t="shared" si="12"/>
        <v>0</v>
      </c>
    </row>
    <row r="41" spans="1:22" ht="24">
      <c r="A41" s="56" t="s">
        <v>82</v>
      </c>
      <c r="B41" s="163" t="s">
        <v>119</v>
      </c>
      <c r="C41" s="174" t="s">
        <v>289</v>
      </c>
      <c r="D41" s="35"/>
      <c r="E41" s="36"/>
      <c r="F41" s="35">
        <v>5</v>
      </c>
      <c r="G41" s="35"/>
      <c r="H41" s="35"/>
      <c r="I41" s="128">
        <v>112</v>
      </c>
      <c r="J41" s="129">
        <f>I41-K41</f>
        <v>104</v>
      </c>
      <c r="K41" s="129">
        <f>O41+P41+Q41+R41+S41+T41+U41+V41</f>
        <v>8</v>
      </c>
      <c r="L41" s="129">
        <f>K41-M41</f>
        <v>6</v>
      </c>
      <c r="M41" s="130">
        <v>2</v>
      </c>
      <c r="N41" s="129"/>
      <c r="O41" s="27"/>
      <c r="P41" s="26">
        <v>8</v>
      </c>
      <c r="Q41" s="10"/>
      <c r="R41" s="10"/>
      <c r="S41" s="10"/>
      <c r="T41" s="10"/>
      <c r="U41" s="10"/>
      <c r="V41" s="10"/>
    </row>
    <row r="42" spans="1:22" ht="36">
      <c r="A42" s="56" t="s">
        <v>83</v>
      </c>
      <c r="B42" s="163" t="s">
        <v>120</v>
      </c>
      <c r="C42" s="174" t="s">
        <v>289</v>
      </c>
      <c r="D42" s="35"/>
      <c r="E42" s="37"/>
      <c r="F42" s="35">
        <v>5</v>
      </c>
      <c r="G42" s="35">
        <v>5</v>
      </c>
      <c r="H42" s="35"/>
      <c r="I42" s="131">
        <v>118</v>
      </c>
      <c r="J42" s="129">
        <f>I42-K42</f>
        <v>110</v>
      </c>
      <c r="K42" s="129">
        <f>O42+P42+Q42+R42+S42+T42+U42+V42</f>
        <v>8</v>
      </c>
      <c r="L42" s="129">
        <f>K42-M42</f>
        <v>6</v>
      </c>
      <c r="M42" s="132">
        <v>2</v>
      </c>
      <c r="N42" s="132"/>
      <c r="O42" s="133"/>
      <c r="P42" s="29">
        <v>8</v>
      </c>
      <c r="Q42" s="19"/>
      <c r="R42" s="19"/>
      <c r="S42" s="10"/>
      <c r="T42" s="10"/>
      <c r="U42" s="10"/>
      <c r="V42" s="10"/>
    </row>
    <row r="43" spans="1:22" ht="24">
      <c r="A43" s="56" t="s">
        <v>121</v>
      </c>
      <c r="B43" s="163" t="s">
        <v>122</v>
      </c>
      <c r="C43" s="174" t="s">
        <v>289</v>
      </c>
      <c r="D43" s="78"/>
      <c r="E43" s="40"/>
      <c r="F43" s="35">
        <v>5</v>
      </c>
      <c r="G43" s="35">
        <v>5</v>
      </c>
      <c r="H43" s="134"/>
      <c r="I43" s="135">
        <v>96</v>
      </c>
      <c r="J43" s="129">
        <f>I43-K43</f>
        <v>86</v>
      </c>
      <c r="K43" s="129">
        <f>O43+P43+Q43+R43+S43+T43+U43+V43</f>
        <v>10</v>
      </c>
      <c r="L43" s="129">
        <f>K43-M43</f>
        <v>6</v>
      </c>
      <c r="M43" s="136">
        <v>4</v>
      </c>
      <c r="N43" s="137"/>
      <c r="O43" s="138"/>
      <c r="P43" s="139">
        <v>10</v>
      </c>
      <c r="Q43" s="79"/>
      <c r="R43" s="79"/>
      <c r="S43" s="10"/>
      <c r="T43" s="10"/>
      <c r="U43" s="10"/>
      <c r="V43" s="10"/>
    </row>
    <row r="44" spans="1:22" ht="12.75">
      <c r="A44" s="56" t="s">
        <v>153</v>
      </c>
      <c r="B44" s="162" t="s">
        <v>36</v>
      </c>
      <c r="C44" s="172" t="s">
        <v>281</v>
      </c>
      <c r="D44" s="194">
        <v>4</v>
      </c>
      <c r="E44" s="40"/>
      <c r="F44" s="78"/>
      <c r="G44" s="78"/>
      <c r="H44" s="78"/>
      <c r="I44" s="80"/>
      <c r="J44" s="81"/>
      <c r="K44" s="81"/>
      <c r="L44" s="81"/>
      <c r="M44" s="81"/>
      <c r="N44" s="81"/>
      <c r="O44" s="79"/>
      <c r="P44" s="82" t="s">
        <v>86</v>
      </c>
      <c r="Q44" s="79"/>
      <c r="R44" s="79"/>
      <c r="S44" s="10"/>
      <c r="T44" s="10"/>
      <c r="U44" s="10"/>
      <c r="V44" s="10"/>
    </row>
    <row r="45" spans="1:22" s="146" customFormat="1" ht="24">
      <c r="A45" s="188" t="s">
        <v>53</v>
      </c>
      <c r="B45" s="189" t="s">
        <v>123</v>
      </c>
      <c r="C45" s="190" t="s">
        <v>291</v>
      </c>
      <c r="D45" s="187"/>
      <c r="E45" s="187"/>
      <c r="F45" s="187">
        <v>7</v>
      </c>
      <c r="G45" s="187"/>
      <c r="H45" s="187"/>
      <c r="I45" s="191">
        <f>SUM(I46:I51)</f>
        <v>624</v>
      </c>
      <c r="J45" s="191">
        <f aca="true" t="shared" si="13" ref="J45:V45">SUM(J46:J51)</f>
        <v>542</v>
      </c>
      <c r="K45" s="191">
        <f t="shared" si="13"/>
        <v>82</v>
      </c>
      <c r="L45" s="191">
        <f t="shared" si="13"/>
        <v>58</v>
      </c>
      <c r="M45" s="191">
        <f t="shared" si="13"/>
        <v>24</v>
      </c>
      <c r="N45" s="191">
        <f t="shared" si="13"/>
        <v>20</v>
      </c>
      <c r="O45" s="191">
        <f t="shared" si="13"/>
        <v>0</v>
      </c>
      <c r="P45" s="191">
        <f t="shared" si="13"/>
        <v>0</v>
      </c>
      <c r="Q45" s="191">
        <f t="shared" si="13"/>
        <v>12</v>
      </c>
      <c r="R45" s="191">
        <f t="shared" si="13"/>
        <v>46</v>
      </c>
      <c r="S45" s="191">
        <f t="shared" si="13"/>
        <v>24</v>
      </c>
      <c r="T45" s="191">
        <f t="shared" si="13"/>
        <v>0</v>
      </c>
      <c r="U45" s="191">
        <f t="shared" si="13"/>
        <v>0</v>
      </c>
      <c r="V45" s="191">
        <f t="shared" si="13"/>
        <v>0</v>
      </c>
    </row>
    <row r="46" spans="1:22" ht="36">
      <c r="A46" s="56" t="s">
        <v>84</v>
      </c>
      <c r="B46" s="163" t="s">
        <v>124</v>
      </c>
      <c r="C46" s="174" t="s">
        <v>284</v>
      </c>
      <c r="D46" s="60"/>
      <c r="E46" s="60"/>
      <c r="F46" s="116">
        <v>7</v>
      </c>
      <c r="G46" s="116"/>
      <c r="H46" s="116">
        <v>7</v>
      </c>
      <c r="I46" s="69">
        <v>164</v>
      </c>
      <c r="J46" s="2">
        <f aca="true" t="shared" si="14" ref="J46:J51">I46-K46</f>
        <v>134</v>
      </c>
      <c r="K46" s="2">
        <f aca="true" t="shared" si="15" ref="K46:K51">O46+P46+Q46+R46+S46+T46+U46+V46</f>
        <v>30</v>
      </c>
      <c r="L46" s="2">
        <f aca="true" t="shared" si="16" ref="L46:L51">K46-M46</f>
        <v>26</v>
      </c>
      <c r="M46" s="66">
        <v>4</v>
      </c>
      <c r="N46" s="66">
        <v>20</v>
      </c>
      <c r="O46" s="66"/>
      <c r="P46" s="67"/>
      <c r="Q46" s="66"/>
      <c r="R46" s="66">
        <v>6</v>
      </c>
      <c r="S46" s="68">
        <v>24</v>
      </c>
      <c r="T46" s="61"/>
      <c r="U46" s="61"/>
      <c r="V46" s="61"/>
    </row>
    <row r="47" spans="1:22" ht="36">
      <c r="A47" s="56" t="s">
        <v>125</v>
      </c>
      <c r="B47" s="163" t="s">
        <v>126</v>
      </c>
      <c r="C47" s="174" t="s">
        <v>284</v>
      </c>
      <c r="D47" s="35"/>
      <c r="E47" s="37"/>
      <c r="F47" s="35">
        <v>6</v>
      </c>
      <c r="G47" s="35">
        <v>6</v>
      </c>
      <c r="H47" s="35"/>
      <c r="I47" s="28">
        <v>92</v>
      </c>
      <c r="J47" s="2">
        <f t="shared" si="14"/>
        <v>80</v>
      </c>
      <c r="K47" s="2">
        <f>O47+P47+Q47+R47+S47+T47+U47+V47</f>
        <v>12</v>
      </c>
      <c r="L47" s="2">
        <f t="shared" si="16"/>
        <v>8</v>
      </c>
      <c r="M47" s="11">
        <v>4</v>
      </c>
      <c r="N47" s="11"/>
      <c r="O47" s="58"/>
      <c r="P47" s="26"/>
      <c r="Q47" s="59">
        <v>4</v>
      </c>
      <c r="R47" s="19">
        <v>8</v>
      </c>
      <c r="S47" s="10"/>
      <c r="T47" s="10"/>
      <c r="U47" s="10"/>
      <c r="V47" s="10"/>
    </row>
    <row r="48" spans="1:22" ht="36">
      <c r="A48" s="56" t="s">
        <v>127</v>
      </c>
      <c r="B48" s="163" t="s">
        <v>128</v>
      </c>
      <c r="C48" s="174" t="s">
        <v>284</v>
      </c>
      <c r="D48" s="35"/>
      <c r="E48" s="37"/>
      <c r="F48" s="35">
        <v>6</v>
      </c>
      <c r="G48" s="35"/>
      <c r="H48" s="35"/>
      <c r="I48" s="28">
        <v>92</v>
      </c>
      <c r="J48" s="2">
        <f t="shared" si="14"/>
        <v>80</v>
      </c>
      <c r="K48" s="2">
        <f>O48+P48+Q48+R48+S48+T48+U48+V48</f>
        <v>12</v>
      </c>
      <c r="L48" s="2">
        <f t="shared" si="16"/>
        <v>8</v>
      </c>
      <c r="M48" s="11">
        <v>4</v>
      </c>
      <c r="N48" s="11"/>
      <c r="O48" s="58"/>
      <c r="P48" s="26"/>
      <c r="Q48" s="59">
        <v>4</v>
      </c>
      <c r="R48" s="19">
        <v>8</v>
      </c>
      <c r="S48" s="10"/>
      <c r="T48" s="10"/>
      <c r="U48" s="10"/>
      <c r="V48" s="10"/>
    </row>
    <row r="49" spans="1:22" ht="24">
      <c r="A49" s="56" t="s">
        <v>129</v>
      </c>
      <c r="B49" s="163" t="s">
        <v>130</v>
      </c>
      <c r="C49" s="174" t="s">
        <v>284</v>
      </c>
      <c r="D49" s="35"/>
      <c r="E49" s="37"/>
      <c r="F49" s="35">
        <v>6</v>
      </c>
      <c r="G49" s="35">
        <v>6</v>
      </c>
      <c r="H49" s="35"/>
      <c r="I49" s="28">
        <v>92</v>
      </c>
      <c r="J49" s="2">
        <f t="shared" si="14"/>
        <v>80</v>
      </c>
      <c r="K49" s="2">
        <f>O49+P49+Q49+R49+S49+T49+U49+V49</f>
        <v>12</v>
      </c>
      <c r="L49" s="2">
        <f t="shared" si="16"/>
        <v>6</v>
      </c>
      <c r="M49" s="11">
        <v>6</v>
      </c>
      <c r="N49" s="11"/>
      <c r="O49" s="58"/>
      <c r="P49" s="26"/>
      <c r="Q49" s="59">
        <v>4</v>
      </c>
      <c r="R49" s="19">
        <v>8</v>
      </c>
      <c r="S49" s="10"/>
      <c r="T49" s="10"/>
      <c r="U49" s="10"/>
      <c r="V49" s="10"/>
    </row>
    <row r="50" spans="1:22" ht="24">
      <c r="A50" s="56" t="s">
        <v>131</v>
      </c>
      <c r="B50" s="163" t="s">
        <v>132</v>
      </c>
      <c r="C50" s="174" t="s">
        <v>289</v>
      </c>
      <c r="D50" s="35"/>
      <c r="E50" s="37"/>
      <c r="F50" s="35">
        <v>7</v>
      </c>
      <c r="G50" s="35"/>
      <c r="H50" s="35"/>
      <c r="I50" s="28">
        <v>92</v>
      </c>
      <c r="J50" s="2">
        <f t="shared" si="14"/>
        <v>84</v>
      </c>
      <c r="K50" s="2">
        <f t="shared" si="15"/>
        <v>8</v>
      </c>
      <c r="L50" s="2">
        <v>6</v>
      </c>
      <c r="M50" s="11">
        <v>2</v>
      </c>
      <c r="N50" s="11"/>
      <c r="O50" s="58"/>
      <c r="P50" s="26"/>
      <c r="Q50" s="59"/>
      <c r="R50" s="19">
        <v>8</v>
      </c>
      <c r="S50" s="10"/>
      <c r="T50" s="10"/>
      <c r="U50" s="10"/>
      <c r="V50" s="10"/>
    </row>
    <row r="51" spans="1:22" ht="24">
      <c r="A51" s="56" t="s">
        <v>133</v>
      </c>
      <c r="B51" s="163" t="s">
        <v>134</v>
      </c>
      <c r="C51" s="174" t="s">
        <v>289</v>
      </c>
      <c r="D51" s="35"/>
      <c r="E51" s="37"/>
      <c r="F51" s="35">
        <v>7</v>
      </c>
      <c r="G51" s="35"/>
      <c r="H51" s="35"/>
      <c r="I51" s="28">
        <v>92</v>
      </c>
      <c r="J51" s="2">
        <f t="shared" si="14"/>
        <v>84</v>
      </c>
      <c r="K51" s="2">
        <f t="shared" si="15"/>
        <v>8</v>
      </c>
      <c r="L51" s="2">
        <f t="shared" si="16"/>
        <v>4</v>
      </c>
      <c r="M51" s="11">
        <v>4</v>
      </c>
      <c r="N51" s="11"/>
      <c r="O51" s="58"/>
      <c r="P51" s="26"/>
      <c r="Q51" s="59"/>
      <c r="R51" s="19">
        <v>8</v>
      </c>
      <c r="S51" s="10"/>
      <c r="T51" s="10"/>
      <c r="U51" s="10"/>
      <c r="V51" s="10"/>
    </row>
    <row r="52" spans="1:22" ht="12.75">
      <c r="A52" s="56" t="s">
        <v>264</v>
      </c>
      <c r="B52" s="162" t="s">
        <v>154</v>
      </c>
      <c r="C52" s="172" t="s">
        <v>279</v>
      </c>
      <c r="D52" s="35"/>
      <c r="E52" s="37">
        <v>6</v>
      </c>
      <c r="F52" s="35"/>
      <c r="G52" s="35"/>
      <c r="H52" s="35"/>
      <c r="I52" s="28"/>
      <c r="J52" s="2"/>
      <c r="K52" s="2"/>
      <c r="L52" s="2"/>
      <c r="M52" s="11"/>
      <c r="N52" s="11"/>
      <c r="O52" s="58"/>
      <c r="P52" s="29"/>
      <c r="Q52" s="59" t="s">
        <v>155</v>
      </c>
      <c r="R52" s="19"/>
      <c r="S52" s="10"/>
      <c r="T52" s="10"/>
      <c r="U52" s="10"/>
      <c r="V52" s="10"/>
    </row>
    <row r="53" spans="1:22" ht="12.75">
      <c r="A53" s="56" t="s">
        <v>263</v>
      </c>
      <c r="B53" s="162" t="s">
        <v>154</v>
      </c>
      <c r="C53" s="172" t="s">
        <v>279</v>
      </c>
      <c r="D53" s="35"/>
      <c r="E53" s="37">
        <v>7</v>
      </c>
      <c r="F53" s="35"/>
      <c r="G53" s="35"/>
      <c r="H53" s="35"/>
      <c r="I53" s="28"/>
      <c r="J53" s="18"/>
      <c r="K53" s="18"/>
      <c r="L53" s="18"/>
      <c r="M53" s="28"/>
      <c r="N53" s="161"/>
      <c r="O53" s="22"/>
      <c r="P53" s="26"/>
      <c r="Q53" s="22"/>
      <c r="R53" s="59" t="s">
        <v>320</v>
      </c>
      <c r="S53" s="17"/>
      <c r="T53" s="17"/>
      <c r="U53" s="17"/>
      <c r="V53" s="17"/>
    </row>
    <row r="54" spans="1:22" s="146" customFormat="1" ht="36">
      <c r="A54" s="188" t="s">
        <v>135</v>
      </c>
      <c r="B54" s="189" t="s">
        <v>136</v>
      </c>
      <c r="C54" s="190" t="s">
        <v>292</v>
      </c>
      <c r="D54" s="187"/>
      <c r="E54" s="187"/>
      <c r="F54" s="187">
        <v>8</v>
      </c>
      <c r="G54" s="187"/>
      <c r="H54" s="187"/>
      <c r="I54" s="192">
        <f>SUM(I55:I58)</f>
        <v>502</v>
      </c>
      <c r="J54" s="192">
        <f aca="true" t="shared" si="17" ref="J54:V54">SUM(J55:J58)</f>
        <v>444</v>
      </c>
      <c r="K54" s="192">
        <f t="shared" si="17"/>
        <v>58</v>
      </c>
      <c r="L54" s="192">
        <f t="shared" si="17"/>
        <v>48</v>
      </c>
      <c r="M54" s="192">
        <f t="shared" si="17"/>
        <v>10</v>
      </c>
      <c r="N54" s="192">
        <f t="shared" si="17"/>
        <v>20</v>
      </c>
      <c r="O54" s="193">
        <f t="shared" si="17"/>
        <v>0</v>
      </c>
      <c r="P54" s="193">
        <f t="shared" si="17"/>
        <v>0</v>
      </c>
      <c r="Q54" s="193">
        <f t="shared" si="17"/>
        <v>0</v>
      </c>
      <c r="R54" s="192">
        <f t="shared" si="17"/>
        <v>0</v>
      </c>
      <c r="S54" s="192">
        <f t="shared" si="17"/>
        <v>40</v>
      </c>
      <c r="T54" s="192">
        <f t="shared" si="17"/>
        <v>18</v>
      </c>
      <c r="U54" s="192">
        <f t="shared" si="17"/>
        <v>0</v>
      </c>
      <c r="V54" s="192">
        <f t="shared" si="17"/>
        <v>0</v>
      </c>
    </row>
    <row r="55" spans="1:22" ht="24">
      <c r="A55" s="56" t="s">
        <v>137</v>
      </c>
      <c r="B55" s="167" t="s">
        <v>138</v>
      </c>
      <c r="C55" s="178" t="s">
        <v>284</v>
      </c>
      <c r="D55" s="34"/>
      <c r="E55" s="34"/>
      <c r="F55" s="34">
        <v>8</v>
      </c>
      <c r="G55" s="34"/>
      <c r="H55" s="34">
        <v>8</v>
      </c>
      <c r="I55" s="17">
        <v>166</v>
      </c>
      <c r="J55" s="2">
        <f>I55-K55</f>
        <v>136</v>
      </c>
      <c r="K55" s="2">
        <f>O55+P55+Q55+R55+S55+T55+U55+V55</f>
        <v>30</v>
      </c>
      <c r="L55" s="2">
        <f>K55-M55</f>
        <v>26</v>
      </c>
      <c r="M55" s="10">
        <v>4</v>
      </c>
      <c r="N55" s="10">
        <v>20</v>
      </c>
      <c r="O55" s="10"/>
      <c r="P55" s="10"/>
      <c r="Q55" s="10"/>
      <c r="R55" s="10"/>
      <c r="S55" s="10">
        <v>18</v>
      </c>
      <c r="T55" s="10">
        <v>12</v>
      </c>
      <c r="U55" s="10"/>
      <c r="V55" s="10"/>
    </row>
    <row r="56" spans="1:22" ht="12.75">
      <c r="A56" s="56" t="s">
        <v>139</v>
      </c>
      <c r="B56" s="168" t="s">
        <v>140</v>
      </c>
      <c r="C56" s="179" t="s">
        <v>284</v>
      </c>
      <c r="D56" s="34"/>
      <c r="E56" s="34"/>
      <c r="F56" s="34">
        <v>8</v>
      </c>
      <c r="G56" s="34"/>
      <c r="H56" s="34"/>
      <c r="I56" s="17">
        <v>112</v>
      </c>
      <c r="J56" s="2">
        <f>I56-K56</f>
        <v>100</v>
      </c>
      <c r="K56" s="2">
        <f>O56+P56+Q56+R56+S56+T56+U56+V56</f>
        <v>12</v>
      </c>
      <c r="L56" s="2">
        <f>K56-M56</f>
        <v>10</v>
      </c>
      <c r="M56" s="19">
        <v>2</v>
      </c>
      <c r="N56" s="19"/>
      <c r="O56" s="19"/>
      <c r="P56" s="19"/>
      <c r="Q56" s="19"/>
      <c r="R56" s="19"/>
      <c r="S56" s="10">
        <v>6</v>
      </c>
      <c r="T56" s="10">
        <v>6</v>
      </c>
      <c r="U56" s="10"/>
      <c r="V56" s="63"/>
    </row>
    <row r="57" spans="1:22" ht="24">
      <c r="A57" s="56" t="s">
        <v>141</v>
      </c>
      <c r="B57" s="168" t="s">
        <v>142</v>
      </c>
      <c r="C57" s="179" t="s">
        <v>289</v>
      </c>
      <c r="D57" s="34"/>
      <c r="E57" s="34"/>
      <c r="F57" s="34">
        <v>8</v>
      </c>
      <c r="G57" s="34"/>
      <c r="H57" s="34"/>
      <c r="I57" s="17">
        <v>112</v>
      </c>
      <c r="J57" s="2">
        <f>I57-K57</f>
        <v>104</v>
      </c>
      <c r="K57" s="2">
        <f>O57+P57+Q57+R57+S57+T57+U57+V57</f>
        <v>8</v>
      </c>
      <c r="L57" s="2">
        <f>K57-M57</f>
        <v>6</v>
      </c>
      <c r="M57" s="22">
        <v>2</v>
      </c>
      <c r="N57" s="22"/>
      <c r="O57" s="22"/>
      <c r="P57" s="22"/>
      <c r="Q57" s="22"/>
      <c r="R57" s="22"/>
      <c r="S57" s="17">
        <v>8</v>
      </c>
      <c r="T57" s="63"/>
      <c r="U57" s="63"/>
      <c r="V57" s="63"/>
    </row>
    <row r="58" spans="1:22" ht="12.75">
      <c r="A58" s="56" t="s">
        <v>143</v>
      </c>
      <c r="B58" s="168" t="s">
        <v>144</v>
      </c>
      <c r="C58" s="179" t="s">
        <v>289</v>
      </c>
      <c r="D58" s="34"/>
      <c r="E58" s="34"/>
      <c r="F58" s="34">
        <v>8</v>
      </c>
      <c r="G58" s="34">
        <v>8</v>
      </c>
      <c r="H58" s="34"/>
      <c r="I58" s="17">
        <v>112</v>
      </c>
      <c r="J58" s="2">
        <f>I58-K58</f>
        <v>104</v>
      </c>
      <c r="K58" s="2">
        <f>O58+P58+Q58+R58+S58+T58+U58+V58</f>
        <v>8</v>
      </c>
      <c r="L58" s="2">
        <f>K58-M58</f>
        <v>6</v>
      </c>
      <c r="M58" s="22">
        <v>2</v>
      </c>
      <c r="N58" s="22"/>
      <c r="O58" s="22"/>
      <c r="P58" s="22"/>
      <c r="Q58" s="22"/>
      <c r="R58" s="22"/>
      <c r="S58" s="17">
        <v>8</v>
      </c>
      <c r="T58" s="63"/>
      <c r="U58" s="63"/>
      <c r="V58" s="10"/>
    </row>
    <row r="59" spans="1:22" ht="12.75">
      <c r="A59" s="56" t="s">
        <v>156</v>
      </c>
      <c r="B59" s="168" t="s">
        <v>154</v>
      </c>
      <c r="C59" s="179" t="s">
        <v>279</v>
      </c>
      <c r="D59" s="34"/>
      <c r="E59" s="34">
        <v>8</v>
      </c>
      <c r="F59" s="34"/>
      <c r="G59" s="34"/>
      <c r="H59" s="34"/>
      <c r="I59" s="62"/>
      <c r="J59" s="63"/>
      <c r="K59" s="63"/>
      <c r="L59" s="64"/>
      <c r="M59" s="23"/>
      <c r="N59" s="23"/>
      <c r="O59" s="23"/>
      <c r="P59" s="22"/>
      <c r="Q59" s="23"/>
      <c r="R59" s="23"/>
      <c r="S59" s="17" t="s">
        <v>155</v>
      </c>
      <c r="T59" s="63"/>
      <c r="U59" s="63"/>
      <c r="V59" s="10"/>
    </row>
    <row r="60" spans="1:22" s="146" customFormat="1" ht="24">
      <c r="A60" s="188" t="s">
        <v>145</v>
      </c>
      <c r="B60" s="189" t="s">
        <v>146</v>
      </c>
      <c r="C60" s="190" t="s">
        <v>293</v>
      </c>
      <c r="D60" s="187"/>
      <c r="E60" s="187"/>
      <c r="F60" s="187">
        <v>9</v>
      </c>
      <c r="G60" s="187"/>
      <c r="H60" s="187"/>
      <c r="I60" s="192">
        <f>SUM(I61)</f>
        <v>156</v>
      </c>
      <c r="J60" s="192">
        <f aca="true" t="shared" si="18" ref="J60:V60">SUM(J61)</f>
        <v>136</v>
      </c>
      <c r="K60" s="192">
        <f t="shared" si="18"/>
        <v>20</v>
      </c>
      <c r="L60" s="192">
        <f t="shared" si="18"/>
        <v>18</v>
      </c>
      <c r="M60" s="192">
        <f t="shared" si="18"/>
        <v>2</v>
      </c>
      <c r="N60" s="192">
        <f t="shared" si="18"/>
        <v>0</v>
      </c>
      <c r="O60" s="192">
        <f t="shared" si="18"/>
        <v>0</v>
      </c>
      <c r="P60" s="192">
        <f t="shared" si="18"/>
        <v>0</v>
      </c>
      <c r="Q60" s="192">
        <f t="shared" si="18"/>
        <v>0</v>
      </c>
      <c r="R60" s="192">
        <f t="shared" si="18"/>
        <v>0</v>
      </c>
      <c r="S60" s="192">
        <f t="shared" si="18"/>
        <v>0</v>
      </c>
      <c r="T60" s="192">
        <f t="shared" si="18"/>
        <v>12</v>
      </c>
      <c r="U60" s="192">
        <f t="shared" si="18"/>
        <v>8</v>
      </c>
      <c r="V60" s="192">
        <f t="shared" si="18"/>
        <v>0</v>
      </c>
    </row>
    <row r="61" spans="1:22" ht="48">
      <c r="A61" s="56" t="s">
        <v>147</v>
      </c>
      <c r="B61" s="163" t="s">
        <v>148</v>
      </c>
      <c r="C61" s="174" t="s">
        <v>284</v>
      </c>
      <c r="D61" s="38"/>
      <c r="E61" s="34"/>
      <c r="F61" s="34">
        <v>9</v>
      </c>
      <c r="G61" s="38"/>
      <c r="H61" s="38"/>
      <c r="I61" s="17">
        <v>156</v>
      </c>
      <c r="J61" s="2">
        <f>I61-K61</f>
        <v>136</v>
      </c>
      <c r="K61" s="2">
        <f>O61+P61+Q61+R61+S61+T61+U61+V61</f>
        <v>20</v>
      </c>
      <c r="L61" s="2">
        <f>K61-M61</f>
        <v>18</v>
      </c>
      <c r="M61" s="22">
        <v>2</v>
      </c>
      <c r="N61" s="22"/>
      <c r="O61" s="22"/>
      <c r="P61" s="22"/>
      <c r="Q61" s="23"/>
      <c r="R61" s="23"/>
      <c r="S61" s="62"/>
      <c r="T61" s="10">
        <v>12</v>
      </c>
      <c r="U61" s="10">
        <v>8</v>
      </c>
      <c r="V61" s="10"/>
    </row>
    <row r="62" spans="1:22" ht="12.75">
      <c r="A62" s="56" t="s">
        <v>158</v>
      </c>
      <c r="B62" s="162" t="s">
        <v>154</v>
      </c>
      <c r="C62" s="172" t="s">
        <v>279</v>
      </c>
      <c r="D62" s="38"/>
      <c r="E62" s="34">
        <v>9</v>
      </c>
      <c r="F62" s="34"/>
      <c r="G62" s="38"/>
      <c r="H62" s="38"/>
      <c r="I62" s="17"/>
      <c r="J62" s="10"/>
      <c r="K62" s="10"/>
      <c r="L62" s="70"/>
      <c r="M62" s="22"/>
      <c r="N62" s="22"/>
      <c r="O62" s="22"/>
      <c r="P62" s="22"/>
      <c r="Q62" s="23"/>
      <c r="R62" s="23"/>
      <c r="S62" s="62"/>
      <c r="T62" s="10" t="s">
        <v>155</v>
      </c>
      <c r="U62" s="63"/>
      <c r="V62" s="63"/>
    </row>
    <row r="63" spans="1:22" s="146" customFormat="1" ht="24">
      <c r="A63" s="188" t="s">
        <v>149</v>
      </c>
      <c r="B63" s="189" t="s">
        <v>150</v>
      </c>
      <c r="C63" s="190" t="s">
        <v>293</v>
      </c>
      <c r="D63" s="187"/>
      <c r="E63" s="187"/>
      <c r="F63" s="187">
        <v>10</v>
      </c>
      <c r="G63" s="187"/>
      <c r="H63" s="187"/>
      <c r="I63" s="192">
        <f aca="true" t="shared" si="19" ref="I63:V63">SUM(I64)</f>
        <v>156</v>
      </c>
      <c r="J63" s="192">
        <f t="shared" si="19"/>
        <v>136</v>
      </c>
      <c r="K63" s="192">
        <f t="shared" si="19"/>
        <v>20</v>
      </c>
      <c r="L63" s="192">
        <f t="shared" si="19"/>
        <v>18</v>
      </c>
      <c r="M63" s="192">
        <f t="shared" si="19"/>
        <v>2</v>
      </c>
      <c r="N63" s="192">
        <f t="shared" si="19"/>
        <v>0</v>
      </c>
      <c r="O63" s="192">
        <f t="shared" si="19"/>
        <v>0</v>
      </c>
      <c r="P63" s="192">
        <f t="shared" si="19"/>
        <v>0</v>
      </c>
      <c r="Q63" s="192">
        <f t="shared" si="19"/>
        <v>0</v>
      </c>
      <c r="R63" s="192">
        <f t="shared" si="19"/>
        <v>0</v>
      </c>
      <c r="S63" s="192">
        <f t="shared" si="19"/>
        <v>0</v>
      </c>
      <c r="T63" s="192">
        <f t="shared" si="19"/>
        <v>0</v>
      </c>
      <c r="U63" s="192">
        <f t="shared" si="19"/>
        <v>20</v>
      </c>
      <c r="V63" s="192">
        <f t="shared" si="19"/>
        <v>0</v>
      </c>
    </row>
    <row r="64" spans="1:22" ht="36">
      <c r="A64" s="56" t="s">
        <v>151</v>
      </c>
      <c r="B64" s="163" t="s">
        <v>152</v>
      </c>
      <c r="C64" s="174" t="s">
        <v>289</v>
      </c>
      <c r="D64" s="38"/>
      <c r="E64" s="38"/>
      <c r="F64" s="34">
        <v>10</v>
      </c>
      <c r="G64" s="38"/>
      <c r="H64" s="38"/>
      <c r="I64" s="17">
        <v>156</v>
      </c>
      <c r="J64" s="2">
        <f>I64-K64</f>
        <v>136</v>
      </c>
      <c r="K64" s="2">
        <f>O64+P64+Q64+R64+S64+T64+U64+V64</f>
        <v>20</v>
      </c>
      <c r="L64" s="2">
        <f>K64-M64</f>
        <v>18</v>
      </c>
      <c r="M64" s="22">
        <v>2</v>
      </c>
      <c r="N64" s="23"/>
      <c r="O64" s="23"/>
      <c r="P64" s="23"/>
      <c r="Q64" s="23"/>
      <c r="R64" s="23"/>
      <c r="S64" s="62"/>
      <c r="T64" s="63"/>
      <c r="U64" s="10">
        <v>20</v>
      </c>
      <c r="V64" s="10"/>
    </row>
    <row r="65" spans="1:22" ht="12.75">
      <c r="A65" s="57" t="s">
        <v>157</v>
      </c>
      <c r="B65" s="83" t="s">
        <v>154</v>
      </c>
      <c r="C65" s="37" t="s">
        <v>279</v>
      </c>
      <c r="D65" s="38"/>
      <c r="E65" s="34">
        <v>10</v>
      </c>
      <c r="F65" s="38"/>
      <c r="G65" s="38"/>
      <c r="H65" s="38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71" t="s">
        <v>155</v>
      </c>
      <c r="V65" s="65"/>
    </row>
    <row r="66" spans="1:22" ht="12.75">
      <c r="A66" s="84"/>
      <c r="B66" s="85" t="s">
        <v>69</v>
      </c>
      <c r="C66" s="180" t="s">
        <v>300</v>
      </c>
      <c r="D66" s="39">
        <f>D7+D15+D18</f>
        <v>18</v>
      </c>
      <c r="E66" s="39">
        <f>E7+E15+E18</f>
        <v>12</v>
      </c>
      <c r="F66" s="39" t="s">
        <v>301</v>
      </c>
      <c r="G66" s="39">
        <f>G7+G15+G18</f>
        <v>13</v>
      </c>
      <c r="H66" s="39">
        <v>3</v>
      </c>
      <c r="I66" s="21">
        <f aca="true" t="shared" si="20" ref="I66:V66">SUM(I6,I18)</f>
        <v>4644</v>
      </c>
      <c r="J66" s="21">
        <f t="shared" si="20"/>
        <v>3992</v>
      </c>
      <c r="K66" s="21">
        <f t="shared" si="20"/>
        <v>652</v>
      </c>
      <c r="L66" s="21">
        <f t="shared" si="20"/>
        <v>428</v>
      </c>
      <c r="M66" s="21">
        <f t="shared" si="20"/>
        <v>176</v>
      </c>
      <c r="N66" s="21">
        <f t="shared" si="20"/>
        <v>60</v>
      </c>
      <c r="O66" s="21">
        <f t="shared" si="20"/>
        <v>70</v>
      </c>
      <c r="P66" s="21">
        <f t="shared" si="20"/>
        <v>90</v>
      </c>
      <c r="Q66" s="21">
        <f t="shared" si="20"/>
        <v>60</v>
      </c>
      <c r="R66" s="21">
        <f t="shared" si="20"/>
        <v>100</v>
      </c>
      <c r="S66" s="21">
        <f t="shared" si="20"/>
        <v>96</v>
      </c>
      <c r="T66" s="21">
        <f t="shared" si="20"/>
        <v>64</v>
      </c>
      <c r="U66" s="21">
        <f t="shared" si="20"/>
        <v>84</v>
      </c>
      <c r="V66" s="21">
        <f t="shared" si="20"/>
        <v>56</v>
      </c>
    </row>
    <row r="67" spans="1:22" ht="12.75">
      <c r="A67" s="86" t="s">
        <v>70</v>
      </c>
      <c r="B67" s="87" t="s">
        <v>71</v>
      </c>
      <c r="C67" s="181"/>
      <c r="D67" s="55"/>
      <c r="E67" s="55"/>
      <c r="F67" s="55"/>
      <c r="G67" s="55"/>
      <c r="H67" s="55"/>
      <c r="I67" s="16"/>
      <c r="J67" s="1"/>
      <c r="K67" s="1"/>
      <c r="L67" s="1"/>
      <c r="M67" s="1"/>
      <c r="N67" s="1"/>
      <c r="O67" s="9"/>
      <c r="P67" s="1"/>
      <c r="Q67" s="1"/>
      <c r="R67" s="1"/>
      <c r="S67" s="301"/>
      <c r="T67" s="302"/>
      <c r="U67" s="301" t="s">
        <v>75</v>
      </c>
      <c r="V67" s="302"/>
    </row>
    <row r="68" spans="1:22" ht="12.75">
      <c r="A68" s="86" t="s">
        <v>72</v>
      </c>
      <c r="B68" s="87" t="s">
        <v>63</v>
      </c>
      <c r="C68" s="181"/>
      <c r="D68" s="55"/>
      <c r="E68" s="55"/>
      <c r="F68" s="55"/>
      <c r="G68" s="55"/>
      <c r="H68" s="55"/>
      <c r="I68" s="91"/>
      <c r="J68" s="1"/>
      <c r="K68" s="1"/>
      <c r="L68" s="1"/>
      <c r="M68" s="1"/>
      <c r="N68" s="1"/>
      <c r="O68" s="9"/>
      <c r="P68" s="1"/>
      <c r="Q68" s="1"/>
      <c r="R68" s="1"/>
      <c r="S68" s="256"/>
      <c r="T68" s="257"/>
      <c r="U68" s="256" t="s">
        <v>76</v>
      </c>
      <c r="V68" s="257"/>
    </row>
    <row r="69" spans="1:22" ht="12.75">
      <c r="A69" s="258"/>
      <c r="B69" s="259"/>
      <c r="C69" s="259"/>
      <c r="D69" s="259"/>
      <c r="E69" s="259"/>
      <c r="F69" s="259"/>
      <c r="G69" s="259"/>
      <c r="H69" s="259"/>
      <c r="I69" s="260" t="s">
        <v>29</v>
      </c>
      <c r="J69" s="252" t="s">
        <v>67</v>
      </c>
      <c r="K69" s="253"/>
      <c r="L69" s="253"/>
      <c r="M69" s="253"/>
      <c r="N69" s="253"/>
      <c r="O69" s="10">
        <v>7</v>
      </c>
      <c r="P69" s="3">
        <v>11</v>
      </c>
      <c r="Q69" s="3">
        <v>10</v>
      </c>
      <c r="R69" s="3">
        <v>13</v>
      </c>
      <c r="S69" s="2">
        <v>8</v>
      </c>
      <c r="T69" s="2">
        <v>7</v>
      </c>
      <c r="U69" s="2">
        <v>7</v>
      </c>
      <c r="V69" s="2">
        <v>7</v>
      </c>
    </row>
    <row r="70" spans="1:22" ht="12.75">
      <c r="A70" s="261"/>
      <c r="B70" s="262"/>
      <c r="C70" s="262"/>
      <c r="D70" s="262"/>
      <c r="E70" s="262"/>
      <c r="F70" s="262"/>
      <c r="G70" s="262"/>
      <c r="H70" s="262"/>
      <c r="I70" s="260"/>
      <c r="J70" s="252" t="s">
        <v>68</v>
      </c>
      <c r="K70" s="253"/>
      <c r="L70" s="253"/>
      <c r="M70" s="253"/>
      <c r="N70" s="253"/>
      <c r="O70" s="6"/>
      <c r="P70" s="6">
        <v>72</v>
      </c>
      <c r="Q70" s="7"/>
      <c r="R70" s="6"/>
      <c r="S70" s="2"/>
      <c r="T70" s="2"/>
      <c r="U70" s="2"/>
      <c r="V70" s="2"/>
    </row>
    <row r="71" spans="1:22" ht="12.75">
      <c r="A71" s="263" t="s">
        <v>63</v>
      </c>
      <c r="B71" s="264"/>
      <c r="C71" s="264"/>
      <c r="D71" s="264"/>
      <c r="E71" s="264"/>
      <c r="F71" s="264"/>
      <c r="G71" s="264"/>
      <c r="H71" s="264"/>
      <c r="I71" s="260"/>
      <c r="J71" s="252" t="s">
        <v>73</v>
      </c>
      <c r="K71" s="253"/>
      <c r="L71" s="253"/>
      <c r="M71" s="253"/>
      <c r="N71" s="253"/>
      <c r="O71" s="6"/>
      <c r="P71" s="6"/>
      <c r="Q71" s="6">
        <v>144</v>
      </c>
      <c r="R71" s="6">
        <v>180</v>
      </c>
      <c r="S71" s="3">
        <v>144</v>
      </c>
      <c r="T71" s="3">
        <v>144</v>
      </c>
      <c r="U71" s="3">
        <v>144</v>
      </c>
      <c r="V71" s="3"/>
    </row>
    <row r="72" spans="1:22" ht="12.75">
      <c r="A72" s="263" t="s">
        <v>64</v>
      </c>
      <c r="B72" s="264"/>
      <c r="C72" s="264"/>
      <c r="D72" s="264"/>
      <c r="E72" s="264"/>
      <c r="F72" s="264"/>
      <c r="G72" s="264"/>
      <c r="H72" s="264"/>
      <c r="I72" s="260"/>
      <c r="J72" s="252" t="s">
        <v>74</v>
      </c>
      <c r="K72" s="253"/>
      <c r="L72" s="253"/>
      <c r="M72" s="253"/>
      <c r="N72" s="253"/>
      <c r="O72" s="89"/>
      <c r="P72" s="6"/>
      <c r="Q72" s="6"/>
      <c r="R72" s="6"/>
      <c r="S72" s="10"/>
      <c r="T72" s="6"/>
      <c r="U72" s="10"/>
      <c r="V72" s="6">
        <v>144</v>
      </c>
    </row>
    <row r="73" spans="1:22" ht="12.75">
      <c r="A73" s="141"/>
      <c r="B73" s="142"/>
      <c r="C73" s="142"/>
      <c r="D73" s="142"/>
      <c r="E73" s="142"/>
      <c r="F73" s="142"/>
      <c r="G73" s="142"/>
      <c r="H73" s="142"/>
      <c r="I73" s="260"/>
      <c r="J73" s="280" t="s">
        <v>304</v>
      </c>
      <c r="K73" s="281"/>
      <c r="L73" s="281"/>
      <c r="M73" s="281"/>
      <c r="N73" s="281"/>
      <c r="O73" s="34">
        <v>0</v>
      </c>
      <c r="P73" s="195">
        <v>2</v>
      </c>
      <c r="Q73" s="6">
        <v>5</v>
      </c>
      <c r="R73" s="6">
        <v>4</v>
      </c>
      <c r="S73" s="10">
        <v>4</v>
      </c>
      <c r="T73" s="6">
        <v>6</v>
      </c>
      <c r="U73" s="10">
        <v>3</v>
      </c>
      <c r="V73" s="6">
        <v>5</v>
      </c>
    </row>
    <row r="74" spans="1:22" ht="12.75">
      <c r="A74" s="254" t="s">
        <v>302</v>
      </c>
      <c r="B74" s="255"/>
      <c r="C74" s="255"/>
      <c r="D74" s="255"/>
      <c r="E74" s="255"/>
      <c r="F74" s="255"/>
      <c r="G74" s="255"/>
      <c r="H74" s="255"/>
      <c r="I74" s="260"/>
      <c r="J74" s="252" t="s">
        <v>30</v>
      </c>
      <c r="K74" s="253"/>
      <c r="L74" s="253"/>
      <c r="M74" s="253"/>
      <c r="N74" s="253"/>
      <c r="O74" s="20">
        <v>0</v>
      </c>
      <c r="P74" s="6">
        <v>2</v>
      </c>
      <c r="Q74" s="6">
        <v>4</v>
      </c>
      <c r="R74" s="6">
        <v>4</v>
      </c>
      <c r="S74" s="6">
        <v>3</v>
      </c>
      <c r="T74" s="6">
        <v>5</v>
      </c>
      <c r="U74" s="6">
        <v>2</v>
      </c>
      <c r="V74" s="6">
        <v>4</v>
      </c>
    </row>
    <row r="75" spans="1:22" ht="12.75">
      <c r="A75" s="254" t="s">
        <v>303</v>
      </c>
      <c r="B75" s="255"/>
      <c r="C75" s="255"/>
      <c r="D75" s="255"/>
      <c r="E75" s="255"/>
      <c r="F75" s="255"/>
      <c r="G75" s="255"/>
      <c r="H75" s="255"/>
      <c r="I75" s="260"/>
      <c r="J75" s="252" t="s">
        <v>65</v>
      </c>
      <c r="K75" s="253"/>
      <c r="L75" s="253"/>
      <c r="M75" s="253"/>
      <c r="N75" s="253"/>
      <c r="O75" s="6">
        <v>0</v>
      </c>
      <c r="P75" s="6">
        <v>2</v>
      </c>
      <c r="Q75" s="7">
        <v>1</v>
      </c>
      <c r="R75" s="6">
        <v>3</v>
      </c>
      <c r="S75" s="6">
        <v>2</v>
      </c>
      <c r="T75" s="6">
        <v>2</v>
      </c>
      <c r="U75" s="6">
        <v>1</v>
      </c>
      <c r="V75" s="6">
        <v>1</v>
      </c>
    </row>
    <row r="76" spans="1:22" ht="12.75">
      <c r="A76" s="254"/>
      <c r="B76" s="255"/>
      <c r="C76" s="255"/>
      <c r="D76" s="255"/>
      <c r="E76" s="255"/>
      <c r="F76" s="255"/>
      <c r="G76" s="255"/>
      <c r="H76" s="255"/>
      <c r="I76" s="260"/>
      <c r="J76" s="272" t="s">
        <v>77</v>
      </c>
      <c r="K76" s="273"/>
      <c r="L76" s="273"/>
      <c r="M76" s="273"/>
      <c r="N76" s="273"/>
      <c r="O76" s="89">
        <v>0</v>
      </c>
      <c r="P76" s="89">
        <v>3</v>
      </c>
      <c r="Q76" s="90">
        <v>1</v>
      </c>
      <c r="R76" s="89">
        <v>3</v>
      </c>
      <c r="S76" s="89">
        <v>4</v>
      </c>
      <c r="T76" s="89">
        <v>1</v>
      </c>
      <c r="U76" s="89">
        <v>0</v>
      </c>
      <c r="V76" s="89">
        <v>6</v>
      </c>
    </row>
    <row r="77" spans="1:22" ht="12.75">
      <c r="A77" s="265"/>
      <c r="B77" s="265"/>
      <c r="C77" s="265"/>
      <c r="D77" s="265"/>
      <c r="E77" s="265"/>
      <c r="F77" s="265"/>
      <c r="G77" s="265"/>
      <c r="H77" s="265"/>
      <c r="I77" s="260"/>
      <c r="J77" s="266" t="s">
        <v>160</v>
      </c>
      <c r="K77" s="251"/>
      <c r="L77" s="251"/>
      <c r="M77" s="251"/>
      <c r="N77" s="251"/>
      <c r="O77" s="34">
        <v>0</v>
      </c>
      <c r="P77" s="34">
        <v>3</v>
      </c>
      <c r="Q77" s="34">
        <v>4</v>
      </c>
      <c r="R77" s="34">
        <v>3</v>
      </c>
      <c r="S77" s="117">
        <v>2</v>
      </c>
      <c r="T77" s="117">
        <v>1</v>
      </c>
      <c r="U77" s="117">
        <v>0</v>
      </c>
      <c r="V77" s="117">
        <v>0</v>
      </c>
    </row>
    <row r="78" spans="1:22" ht="12.75">
      <c r="A78" s="5"/>
      <c r="B78" s="5" t="s">
        <v>78</v>
      </c>
      <c r="D78" s="88">
        <f>(M66+N66+828)/(K66+828)*100</f>
        <v>71.89189189189189</v>
      </c>
      <c r="E78" s="5"/>
      <c r="F78" s="5"/>
      <c r="G78" s="5"/>
      <c r="H78" s="5"/>
      <c r="I78" s="260"/>
      <c r="J78" s="251" t="s">
        <v>161</v>
      </c>
      <c r="K78" s="251"/>
      <c r="L78" s="251"/>
      <c r="M78" s="251"/>
      <c r="N78" s="251"/>
      <c r="O78" s="34">
        <v>0</v>
      </c>
      <c r="P78" s="34">
        <v>0</v>
      </c>
      <c r="Q78" s="117">
        <v>0</v>
      </c>
      <c r="R78" s="117">
        <v>0</v>
      </c>
      <c r="S78" s="117">
        <v>1</v>
      </c>
      <c r="T78" s="117">
        <v>1</v>
      </c>
      <c r="U78" s="117">
        <v>1</v>
      </c>
      <c r="V78" s="117">
        <v>0</v>
      </c>
    </row>
    <row r="79" ht="12.75">
      <c r="B79" t="s">
        <v>319</v>
      </c>
    </row>
  </sheetData>
  <sheetProtection/>
  <mergeCells count="44">
    <mergeCell ref="O3:P3"/>
    <mergeCell ref="O1:V2"/>
    <mergeCell ref="S67:T67"/>
    <mergeCell ref="U67:V67"/>
    <mergeCell ref="I2:I4"/>
    <mergeCell ref="Q3:R3"/>
    <mergeCell ref="S3:T3"/>
    <mergeCell ref="U3:V3"/>
    <mergeCell ref="A1:A4"/>
    <mergeCell ref="B1:B4"/>
    <mergeCell ref="D1:H1"/>
    <mergeCell ref="I1:N1"/>
    <mergeCell ref="C1:C4"/>
    <mergeCell ref="G2:G4"/>
    <mergeCell ref="D2:D4"/>
    <mergeCell ref="E2:E4"/>
    <mergeCell ref="H2:H4"/>
    <mergeCell ref="L3:N3"/>
    <mergeCell ref="F2:F4"/>
    <mergeCell ref="D5:H5"/>
    <mergeCell ref="A76:H76"/>
    <mergeCell ref="J76:N76"/>
    <mergeCell ref="K3:K4"/>
    <mergeCell ref="J2:J4"/>
    <mergeCell ref="K2:N2"/>
    <mergeCell ref="J73:N73"/>
    <mergeCell ref="J70:N70"/>
    <mergeCell ref="A71:H71"/>
    <mergeCell ref="S68:T68"/>
    <mergeCell ref="U68:V68"/>
    <mergeCell ref="A69:H69"/>
    <mergeCell ref="I69:I78"/>
    <mergeCell ref="J69:N69"/>
    <mergeCell ref="A70:H70"/>
    <mergeCell ref="J71:N71"/>
    <mergeCell ref="A72:H72"/>
    <mergeCell ref="A77:H77"/>
    <mergeCell ref="J77:N77"/>
    <mergeCell ref="J78:N78"/>
    <mergeCell ref="J72:N72"/>
    <mergeCell ref="A74:H74"/>
    <mergeCell ref="J74:N74"/>
    <mergeCell ref="A75:H75"/>
    <mergeCell ref="J75:N75"/>
  </mergeCells>
  <conditionalFormatting sqref="M20:M25">
    <cfRule type="cellIs" priority="1" dxfId="0" operator="lessThan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25"/>
  <sheetViews>
    <sheetView view="pageBreakPreview" zoomScale="60" zoomScalePageLayoutView="0" workbookViewId="0" topLeftCell="A1">
      <selection activeCell="C23" sqref="C23"/>
    </sheetView>
  </sheetViews>
  <sheetFormatPr defaultColWidth="9.140625" defaultRowHeight="12.75"/>
  <cols>
    <col min="1" max="1" width="4.421875" style="0" customWidth="1"/>
    <col min="2" max="2" width="4.421875" style="4" customWidth="1"/>
    <col min="3" max="3" width="66.8515625" style="0" customWidth="1"/>
  </cols>
  <sheetData>
    <row r="1" spans="2:3" ht="15.75">
      <c r="B1" s="306" t="s">
        <v>234</v>
      </c>
      <c r="C1" s="306"/>
    </row>
    <row r="2" spans="2:3" ht="15.75">
      <c r="B2" s="41" t="s">
        <v>31</v>
      </c>
      <c r="C2" s="42" t="s">
        <v>32</v>
      </c>
    </row>
    <row r="3" spans="2:3" ht="15.75">
      <c r="B3" s="43" t="s">
        <v>90</v>
      </c>
      <c r="C3" s="44" t="s">
        <v>91</v>
      </c>
    </row>
    <row r="4" spans="2:3" ht="15.75">
      <c r="B4" s="43">
        <v>1</v>
      </c>
      <c r="C4" s="44" t="s">
        <v>235</v>
      </c>
    </row>
    <row r="5" spans="2:3" ht="15.75">
      <c r="B5" s="43">
        <v>2</v>
      </c>
      <c r="C5" s="44" t="s">
        <v>236</v>
      </c>
    </row>
    <row r="6" spans="2:3" ht="15.75">
      <c r="B6" s="43">
        <v>3</v>
      </c>
      <c r="C6" s="44" t="s">
        <v>92</v>
      </c>
    </row>
    <row r="7" spans="2:3" ht="15.75">
      <c r="B7" s="43">
        <v>4</v>
      </c>
      <c r="C7" s="44" t="s">
        <v>237</v>
      </c>
    </row>
    <row r="8" spans="2:3" ht="15.75">
      <c r="B8" s="43">
        <v>5</v>
      </c>
      <c r="C8" s="44" t="s">
        <v>238</v>
      </c>
    </row>
    <row r="9" spans="2:3" ht="15.75">
      <c r="B9" s="43">
        <v>6</v>
      </c>
      <c r="C9" s="44" t="s">
        <v>239</v>
      </c>
    </row>
    <row r="10" spans="2:3" ht="15.75">
      <c r="B10" s="43">
        <v>7</v>
      </c>
      <c r="C10" s="44" t="s">
        <v>240</v>
      </c>
    </row>
    <row r="11" spans="2:3" ht="15.75">
      <c r="B11" s="43">
        <v>8</v>
      </c>
      <c r="C11" s="44" t="s">
        <v>241</v>
      </c>
    </row>
    <row r="12" spans="2:3" ht="31.5">
      <c r="B12" s="43">
        <v>9</v>
      </c>
      <c r="C12" s="44" t="s">
        <v>242</v>
      </c>
    </row>
    <row r="13" spans="2:3" ht="15.75">
      <c r="B13" s="43">
        <v>10</v>
      </c>
      <c r="C13" s="44" t="s">
        <v>243</v>
      </c>
    </row>
    <row r="14" spans="2:3" ht="15.75">
      <c r="B14" s="43">
        <v>11</v>
      </c>
      <c r="C14" s="45" t="s">
        <v>244</v>
      </c>
    </row>
    <row r="15" spans="2:3" ht="15.75">
      <c r="B15" s="43">
        <v>12</v>
      </c>
      <c r="C15" s="45" t="s">
        <v>245</v>
      </c>
    </row>
    <row r="16" spans="2:3" ht="15.75">
      <c r="B16" s="43">
        <v>13</v>
      </c>
      <c r="C16" s="44" t="s">
        <v>246</v>
      </c>
    </row>
    <row r="17" spans="2:3" ht="15.75">
      <c r="B17" s="43">
        <v>14</v>
      </c>
      <c r="C17" s="44" t="s">
        <v>247</v>
      </c>
    </row>
    <row r="18" spans="2:3" ht="15.75">
      <c r="B18" s="43"/>
      <c r="C18" s="44" t="s">
        <v>93</v>
      </c>
    </row>
    <row r="19" spans="2:3" ht="15.75">
      <c r="B19" s="43">
        <v>1</v>
      </c>
      <c r="C19" s="44" t="s">
        <v>94</v>
      </c>
    </row>
    <row r="20" spans="2:3" ht="15.75">
      <c r="B20" s="43">
        <v>2</v>
      </c>
      <c r="C20" s="46" t="s">
        <v>248</v>
      </c>
    </row>
    <row r="21" spans="2:3" ht="14.25" customHeight="1">
      <c r="B21" s="43">
        <v>3</v>
      </c>
      <c r="C21" s="44" t="s">
        <v>249</v>
      </c>
    </row>
    <row r="22" spans="2:3" ht="15.75">
      <c r="B22" s="43" t="s">
        <v>90</v>
      </c>
      <c r="C22" s="44" t="s">
        <v>95</v>
      </c>
    </row>
    <row r="23" spans="2:3" ht="15.75">
      <c r="B23" s="43">
        <v>1</v>
      </c>
      <c r="C23" s="44" t="s">
        <v>33</v>
      </c>
    </row>
    <row r="24" spans="2:3" ht="15.75">
      <c r="B24" s="43">
        <v>2</v>
      </c>
      <c r="C24" s="44" t="s">
        <v>250</v>
      </c>
    </row>
    <row r="25" spans="2:3" ht="15.75">
      <c r="B25" s="43">
        <v>3</v>
      </c>
      <c r="C25" s="44" t="s">
        <v>251</v>
      </c>
    </row>
  </sheetData>
  <sheetProtection/>
  <mergeCells count="1">
    <mergeCell ref="B1:C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tabSelected="1" view="pageBreakPreview" zoomScale="60" zoomScalePageLayoutView="0" workbookViewId="0" topLeftCell="A1">
      <selection activeCell="B10" sqref="B10:C10"/>
    </sheetView>
  </sheetViews>
  <sheetFormatPr defaultColWidth="9.140625" defaultRowHeight="12.75"/>
  <cols>
    <col min="1" max="1" width="4.7109375" style="0" customWidth="1"/>
    <col min="2" max="2" width="67.140625" style="0" customWidth="1"/>
    <col min="3" max="3" width="63.57421875" style="0" customWidth="1"/>
    <col min="4" max="4" width="5.8515625" style="0" customWidth="1"/>
  </cols>
  <sheetData>
    <row r="1" spans="2:3" ht="15" customHeight="1">
      <c r="B1" s="309" t="s">
        <v>66</v>
      </c>
      <c r="C1" s="309"/>
    </row>
    <row r="2" spans="2:3" ht="3.75" customHeight="1">
      <c r="B2" s="8"/>
      <c r="C2" s="8"/>
    </row>
    <row r="3" spans="2:9" ht="40.5" customHeight="1">
      <c r="B3" s="310" t="s">
        <v>325</v>
      </c>
      <c r="C3" s="310"/>
      <c r="D3" s="47"/>
      <c r="E3" s="47"/>
      <c r="F3" s="47"/>
      <c r="G3" s="47"/>
      <c r="H3" s="47"/>
      <c r="I3" s="47"/>
    </row>
    <row r="4" spans="2:9" ht="29.25" customHeight="1">
      <c r="B4" s="307" t="s">
        <v>107</v>
      </c>
      <c r="C4" s="307"/>
      <c r="D4" s="47"/>
      <c r="E4" s="47"/>
      <c r="F4" s="47"/>
      <c r="G4" s="47"/>
      <c r="H4" s="47"/>
      <c r="I4" s="47"/>
    </row>
    <row r="5" spans="2:3" ht="82.5" customHeight="1">
      <c r="B5" s="308" t="s">
        <v>322</v>
      </c>
      <c r="C5" s="308"/>
    </row>
    <row r="6" spans="2:3" ht="42" customHeight="1">
      <c r="B6" s="308" t="s">
        <v>329</v>
      </c>
      <c r="C6" s="308"/>
    </row>
    <row r="7" spans="2:3" ht="39" customHeight="1">
      <c r="B7" s="308" t="s">
        <v>330</v>
      </c>
      <c r="C7" s="311"/>
    </row>
    <row r="8" spans="2:3" ht="32.25" customHeight="1">
      <c r="B8" s="308" t="s">
        <v>323</v>
      </c>
      <c r="C8" s="308"/>
    </row>
    <row r="9" spans="2:3" ht="69.75" customHeight="1">
      <c r="B9" s="308" t="s">
        <v>324</v>
      </c>
      <c r="C9" s="308"/>
    </row>
    <row r="10" spans="2:3" ht="30" customHeight="1">
      <c r="B10" s="308" t="s">
        <v>108</v>
      </c>
      <c r="C10" s="308"/>
    </row>
    <row r="11" spans="2:3" ht="23.25" customHeight="1">
      <c r="B11" s="308"/>
      <c r="C11" s="308"/>
    </row>
    <row r="12" spans="2:3" ht="12.75">
      <c r="B12" s="14"/>
      <c r="C12" s="15"/>
    </row>
    <row r="13" spans="2:5" ht="26.25" customHeight="1">
      <c r="B13" s="53" t="s">
        <v>96</v>
      </c>
      <c r="C13" s="49" t="s">
        <v>99</v>
      </c>
      <c r="D13" s="50"/>
      <c r="E13" s="51"/>
    </row>
    <row r="14" ht="12.75">
      <c r="B14" s="53"/>
    </row>
    <row r="15" spans="2:7" ht="12.75">
      <c r="B15" s="48" t="s">
        <v>97</v>
      </c>
      <c r="C15" s="48"/>
      <c r="D15" s="48"/>
      <c r="E15" s="48"/>
      <c r="F15" s="48"/>
      <c r="G15" s="48"/>
    </row>
    <row r="16" spans="2:7" ht="12.75">
      <c r="B16" s="52"/>
      <c r="C16" s="48"/>
      <c r="D16" s="48"/>
      <c r="F16" s="48"/>
      <c r="G16" s="48"/>
    </row>
    <row r="17" spans="2:7" ht="12.75">
      <c r="B17" s="48" t="s">
        <v>98</v>
      </c>
      <c r="C17" s="48" t="s">
        <v>259</v>
      </c>
      <c r="D17" s="48"/>
      <c r="F17" s="48"/>
      <c r="G17" s="48"/>
    </row>
    <row r="18" spans="2:7" ht="12.75">
      <c r="B18" s="48"/>
      <c r="F18" s="48"/>
      <c r="G18" s="48"/>
    </row>
  </sheetData>
  <sheetProtection/>
  <mergeCells count="10">
    <mergeCell ref="B4:C4"/>
    <mergeCell ref="B5:C5"/>
    <mergeCell ref="B1:C1"/>
    <mergeCell ref="B3:C3"/>
    <mergeCell ref="B10:C10"/>
    <mergeCell ref="B11:C11"/>
    <mergeCell ref="B8:C8"/>
    <mergeCell ref="B6:C6"/>
    <mergeCell ref="B9:C9"/>
    <mergeCell ref="B7:C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lastPrinted>2017-05-29T04:36:03Z</cp:lastPrinted>
  <dcterms:created xsi:type="dcterms:W3CDTF">2012-10-29T14:50:07Z</dcterms:created>
  <dcterms:modified xsi:type="dcterms:W3CDTF">2017-05-29T04:36:26Z</dcterms:modified>
  <cp:category/>
  <cp:version/>
  <cp:contentType/>
  <cp:contentStatus/>
</cp:coreProperties>
</file>